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rews\Documents\524\2017-18\524 notes for fall2017\"/>
    </mc:Choice>
  </mc:AlternateContent>
  <bookViews>
    <workbookView xWindow="0" yWindow="0" windowWidth="11685" windowHeight="7230"/>
  </bookViews>
  <sheets>
    <sheet name="Methods" sheetId="4" r:id="rId1"/>
    <sheet name="Data" sheetId="1" r:id="rId2"/>
    <sheet name="Belief 1" sheetId="2" r:id="rId3"/>
    <sheet name="Belief 2" sheetId="3" r:id="rId4"/>
  </sheets>
  <calcPr calcId="171027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C9" i="2"/>
  <c r="C11" i="2"/>
  <c r="C10" i="2"/>
  <c r="F12" i="2"/>
  <c r="F11" i="2"/>
  <c r="F10" i="2"/>
  <c r="F9" i="2"/>
  <c r="F8" i="2"/>
  <c r="F5" i="2"/>
  <c r="F4" i="2"/>
  <c r="B7" i="2"/>
</calcChain>
</file>

<file path=xl/sharedStrings.xml><?xml version="1.0" encoding="utf-8"?>
<sst xmlns="http://schemas.openxmlformats.org/spreadsheetml/2006/main" count="277" uniqueCount="74">
  <si>
    <t>V1</t>
  </si>
  <si>
    <t>V2</t>
  </si>
  <si>
    <t>V3</t>
  </si>
  <si>
    <t>V4</t>
  </si>
  <si>
    <t>V5</t>
  </si>
  <si>
    <t>#</t>
  </si>
  <si>
    <t>Yes</t>
  </si>
  <si>
    <t>A</t>
  </si>
  <si>
    <t>B</t>
  </si>
  <si>
    <t>No</t>
  </si>
  <si>
    <t>C</t>
  </si>
  <si>
    <t>D</t>
  </si>
  <si>
    <t>Believe half of V1 responses are Yes</t>
  </si>
  <si>
    <t xml:space="preserve">Method </t>
  </si>
  <si>
    <t>I</t>
  </si>
  <si>
    <t>Null</t>
  </si>
  <si>
    <t>Alternate</t>
  </si>
  <si>
    <t>p=.5</t>
  </si>
  <si>
    <r>
      <t>p</t>
    </r>
    <r>
      <rPr>
        <sz val="11"/>
        <color theme="1"/>
        <rFont val="Calibri"/>
        <family val="2"/>
      </rPr>
      <t>≠ .5</t>
    </r>
  </si>
  <si>
    <t>Row Labels</t>
  </si>
  <si>
    <t>Grand Total</t>
  </si>
  <si>
    <t>Count of V1</t>
  </si>
  <si>
    <t>= p^</t>
  </si>
  <si>
    <t>= SE(p^) or SD(p^)</t>
  </si>
  <si>
    <t>α =</t>
  </si>
  <si>
    <t>95% C.V.</t>
  </si>
  <si>
    <t>95% Margin of Error</t>
  </si>
  <si>
    <t>Upper Limit</t>
  </si>
  <si>
    <t>Lower Limit</t>
  </si>
  <si>
    <t>Test Stat =</t>
  </si>
  <si>
    <t>Area in left tail</t>
  </si>
  <si>
    <t>p-value (2-tailed) =</t>
  </si>
  <si>
    <t>&lt; .05</t>
  </si>
  <si>
    <t>Count of V2</t>
  </si>
  <si>
    <t>Expected</t>
  </si>
  <si>
    <t>Prob.</t>
  </si>
  <si>
    <t>p-value =</t>
  </si>
  <si>
    <t xml:space="preserve">Accept the null belief that the probabilities are =, since the p-value is &gt; any reasonable alpha </t>
  </si>
  <si>
    <r>
      <t>Section (</t>
    </r>
    <r>
      <rPr>
        <b/>
        <i/>
        <sz val="14"/>
        <color rgb="FF000000"/>
        <rFont val="Times New Roman"/>
        <family val="1"/>
      </rPr>
      <t>text section</t>
    </r>
    <r>
      <rPr>
        <b/>
        <sz val="14"/>
        <color rgb="FF000000"/>
        <rFont val="Times New Roman"/>
        <family val="1"/>
      </rPr>
      <t>)</t>
    </r>
  </si>
  <si>
    <r>
      <t>Parameter(s) (</t>
    </r>
    <r>
      <rPr>
        <b/>
        <sz val="14"/>
        <color rgb="FF000000"/>
        <rFont val="Times New Roman"/>
        <family val="1"/>
      </rPr>
      <t>Situation</t>
    </r>
    <r>
      <rPr>
        <sz val="14"/>
        <color rgb="FF000000"/>
        <rFont val="Times New Roman"/>
        <family val="1"/>
      </rPr>
      <t>)</t>
    </r>
  </si>
  <si>
    <r>
      <t>Excel / Tools / Data Analysis</t>
    </r>
    <r>
      <rPr>
        <sz val="14"/>
        <color rgb="FF000000"/>
        <rFont val="Times New Roman"/>
        <family val="1"/>
      </rPr>
      <t xml:space="preserve"> (</t>
    </r>
    <r>
      <rPr>
        <i/>
        <sz val="14"/>
        <color rgb="FF000000"/>
        <rFont val="Times New Roman"/>
        <family val="1"/>
      </rPr>
      <t>description</t>
    </r>
    <r>
      <rPr>
        <sz val="14"/>
        <color rgb="FF000000"/>
        <rFont val="Times New Roman"/>
        <family val="1"/>
      </rPr>
      <t>)</t>
    </r>
  </si>
  <si>
    <t>I. (Ch. 10, pg 306)</t>
  </si>
  <si>
    <t>Single Proportion</t>
  </si>
  <si>
    <r>
      <t>(</t>
    </r>
    <r>
      <rPr>
        <i/>
        <sz val="14"/>
        <color rgb="FF000000"/>
        <rFont val="Times New Roman"/>
        <family val="1"/>
      </rPr>
      <t>1-proportion z-test</t>
    </r>
    <r>
      <rPr>
        <sz val="14"/>
        <color rgb="FF000000"/>
        <rFont val="Times New Roman"/>
        <family val="1"/>
      </rPr>
      <t>)</t>
    </r>
  </si>
  <si>
    <t>II. (11.7, pg 348)</t>
  </si>
  <si>
    <t>Single Mean</t>
  </si>
  <si>
    <r>
      <t xml:space="preserve">Descriptive Statistics </t>
    </r>
    <r>
      <rPr>
        <sz val="14"/>
        <color rgb="FF000000"/>
        <rFont val="Times New Roman"/>
        <family val="1"/>
      </rPr>
      <t>for CI</t>
    </r>
    <r>
      <rPr>
        <b/>
        <sz val="14"/>
        <color rgb="FF00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>(</t>
    </r>
    <r>
      <rPr>
        <i/>
        <sz val="14"/>
        <color rgb="FF000000"/>
        <rFont val="Times New Roman"/>
        <family val="1"/>
      </rPr>
      <t>1-sample t-test</t>
    </r>
    <r>
      <rPr>
        <sz val="14"/>
        <color rgb="FF000000"/>
        <rFont val="Times New Roman"/>
        <family val="1"/>
      </rPr>
      <t>)</t>
    </r>
  </si>
  <si>
    <t>III. (13.5, pg 406)</t>
  </si>
  <si>
    <t xml:space="preserve">2 Means </t>
  </si>
  <si>
    <r>
      <t>(2 Independent Samples n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≈n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 xml:space="preserve"> or σ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≈σ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</si>
  <si>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t-test Two-Sample Assuming Equal Variances</t>
  </si>
  <si>
    <r>
      <t>IV. (13.2, pg 399</t>
    </r>
    <r>
      <rPr>
        <b/>
        <i/>
        <sz val="14"/>
        <color rgb="FF000000"/>
        <rFont val="Times New Roman"/>
        <family val="1"/>
      </rPr>
      <t>)</t>
    </r>
  </si>
  <si>
    <r>
      <t>(2 Independent Samples n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≠n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 xml:space="preserve"> &amp; σ</t>
    </r>
    <r>
      <rPr>
        <b/>
        <vertAlign val="subscript"/>
        <sz val="14"/>
        <color rgb="FF000000"/>
        <rFont val="Times New Roman"/>
        <family val="1"/>
      </rPr>
      <t>1</t>
    </r>
    <r>
      <rPr>
        <b/>
        <sz val="14"/>
        <color rgb="FF000000"/>
        <rFont val="Times New Roman"/>
        <family val="1"/>
      </rPr>
      <t>≠σ</t>
    </r>
    <r>
      <rPr>
        <b/>
        <vertAlign val="sub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</si>
  <si>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t-test Two-Sample Assuming Unequal Variances</t>
  </si>
  <si>
    <t xml:space="preserve">V. (13.7, pg 412)  </t>
  </si>
  <si>
    <r>
      <t xml:space="preserve">2 Means </t>
    </r>
    <r>
      <rPr>
        <b/>
        <sz val="14"/>
        <color rgb="FF000000"/>
        <rFont val="Times New Roman"/>
        <family val="1"/>
      </rPr>
      <t>(Paired Sampling</t>
    </r>
    <r>
      <rPr>
        <sz val="14"/>
        <color rgb="FF000000"/>
        <rFont val="Times New Roman"/>
        <family val="1"/>
      </rPr>
      <t>)</t>
    </r>
  </si>
  <si>
    <t>t-test Paired Two Sample for Means</t>
  </si>
  <si>
    <t xml:space="preserve">VI. (14.1, pg 443)  </t>
  </si>
  <si>
    <t>Probabilities specifying distribution</t>
  </si>
  <si>
    <r>
      <t>(</t>
    </r>
    <r>
      <rPr>
        <i/>
        <sz val="14"/>
        <color rgb="FF000000"/>
        <rFont val="Times New Roman"/>
        <family val="1"/>
      </rPr>
      <t xml:space="preserve">Goodness-of-Fit test, </t>
    </r>
    <r>
      <rPr>
        <sz val="14"/>
        <color rgb="FF000000"/>
        <rFont val="Times New Roman"/>
        <family val="1"/>
      </rPr>
      <t>CHITEST function)</t>
    </r>
  </si>
  <si>
    <t>VII. (14.5, pg 454)</t>
  </si>
  <si>
    <r>
      <t xml:space="preserve">2 Proportions </t>
    </r>
    <r>
      <rPr>
        <b/>
        <sz val="14"/>
        <color rgb="FF000000"/>
        <rFont val="Times New Roman"/>
        <family val="1"/>
      </rPr>
      <t>(2 Independent Samples)</t>
    </r>
  </si>
  <si>
    <r>
      <t>(</t>
    </r>
    <r>
      <rPr>
        <i/>
        <sz val="14"/>
        <color theme="1"/>
        <rFont val="Times New Roman"/>
        <family val="1"/>
      </rPr>
      <t xml:space="preserve">2 proportion difference </t>
    </r>
    <r>
      <rPr>
        <i/>
        <sz val="14"/>
        <color rgb="FF000000"/>
        <rFont val="Times New Roman"/>
        <family val="1"/>
      </rPr>
      <t>or test of independence</t>
    </r>
    <r>
      <rPr>
        <sz val="14"/>
        <color rgb="FF000000"/>
        <rFont val="Times New Roman"/>
        <family val="1"/>
      </rPr>
      <t>)</t>
    </r>
  </si>
  <si>
    <t xml:space="preserve">VIII. (14.6, pg 456)  </t>
  </si>
  <si>
    <t xml:space="preserve">Independence of 2 Categorical Variables </t>
  </si>
  <si>
    <r>
      <t>(</t>
    </r>
    <r>
      <rPr>
        <i/>
        <sz val="14"/>
        <color rgb="FF000000"/>
        <rFont val="Times New Roman"/>
        <family val="1"/>
      </rPr>
      <t xml:space="preserve">test of independence, </t>
    </r>
    <r>
      <rPr>
        <sz val="14"/>
        <color rgb="FF000000"/>
        <rFont val="Times New Roman"/>
        <family val="1"/>
      </rPr>
      <t>CHITEST function)</t>
    </r>
  </si>
  <si>
    <t xml:space="preserve">IX. (20.6, pg 705)  </t>
  </si>
  <si>
    <r>
      <t xml:space="preserve">k Means </t>
    </r>
    <r>
      <rPr>
        <b/>
        <sz val="14"/>
        <color rgb="FF000000"/>
        <rFont val="Times New Roman"/>
        <family val="1"/>
      </rPr>
      <t>(k Independent Samples)</t>
    </r>
  </si>
  <si>
    <r>
      <t xml:space="preserve">Anova: Single Factor </t>
    </r>
    <r>
      <rPr>
        <sz val="14"/>
        <color rgb="FF000000"/>
        <rFont val="Times New Roman"/>
        <family val="1"/>
      </rPr>
      <t>(</t>
    </r>
    <r>
      <rPr>
        <i/>
        <sz val="14"/>
        <color rgb="FF000000"/>
        <rFont val="Times New Roman"/>
        <family val="1"/>
      </rPr>
      <t>1-way ANOVA</t>
    </r>
    <r>
      <rPr>
        <sz val="14"/>
        <color rgb="FF000000"/>
        <rFont val="Times New Roman"/>
        <family val="1"/>
      </rPr>
      <t>)</t>
    </r>
  </si>
  <si>
    <t>Null:  Distribution of A, B, C &amp; D is equal for all letters</t>
  </si>
  <si>
    <t>Alternate:  Distribution of A, B, C &amp; D is NOT equal for all letters</t>
  </si>
  <si>
    <r>
      <t>Null: 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=.25 , p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=.25, p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=.25 &amp; p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=.25</t>
    </r>
  </si>
  <si>
    <t>Alternate:  The probabilities are not all = .25</t>
  </si>
  <si>
    <t xml:space="preserve">Believe that there is an equal number of A, B, C &amp; D values for variable V2.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</si>
</sst>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0" borderId="0" xfId="0" quotePrefix="1"/>
    <xf numFmtId="0" fontId="2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drews" refreshedDate="43052.762201504629" createdVersion="6" refreshedVersion="6" minRefreshableVersion="3" recordCount="101">
  <cacheSource type="worksheet">
    <worksheetSource ref="A1:F1048576" sheet="Data"/>
  </cacheSource>
  <cacheFields count="6">
    <cacheField name="#" numFmtId="0">
      <sharedItems containsString="0" containsBlank="1" containsNumber="1" containsInteger="1" minValue="1" maxValue="100"/>
    </cacheField>
    <cacheField name="V1" numFmtId="0">
      <sharedItems containsBlank="1" count="3">
        <s v="Yes"/>
        <s v="No"/>
        <m/>
      </sharedItems>
    </cacheField>
    <cacheField name="V2" numFmtId="0">
      <sharedItems containsBlank="1" count="5">
        <s v="B"/>
        <s v="C"/>
        <s v="D"/>
        <s v="A"/>
        <m/>
      </sharedItems>
    </cacheField>
    <cacheField name="V3" numFmtId="0">
      <sharedItems containsString="0" containsBlank="1" containsNumber="1" minValue="-1.97" maxValue="110.32"/>
    </cacheField>
    <cacheField name="V4" numFmtId="0">
      <sharedItems containsString="0" containsBlank="1" containsNumber="1" minValue="29.23" maxValue="82.86"/>
    </cacheField>
    <cacheField name="V5" numFmtId="0">
      <sharedItems containsString="0" containsBlank="1" containsNumber="1" containsInteger="1" minValue="11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n v="1"/>
    <x v="0"/>
    <x v="0"/>
    <n v="62.56"/>
    <n v="65.959999999999994"/>
    <n v="56"/>
  </r>
  <r>
    <n v="2"/>
    <x v="1"/>
    <x v="1"/>
    <n v="17.510000000000002"/>
    <n v="51.71"/>
    <n v="31"/>
  </r>
  <r>
    <n v="3"/>
    <x v="0"/>
    <x v="0"/>
    <n v="51.87"/>
    <n v="58.6"/>
    <n v="80"/>
  </r>
  <r>
    <n v="4"/>
    <x v="1"/>
    <x v="2"/>
    <n v="47.26"/>
    <n v="60.68"/>
    <n v="97"/>
  </r>
  <r>
    <n v="5"/>
    <x v="1"/>
    <x v="2"/>
    <n v="44.35"/>
    <n v="47.09"/>
    <n v="107"/>
  </r>
  <r>
    <n v="6"/>
    <x v="1"/>
    <x v="1"/>
    <n v="77.25"/>
    <n v="41.8"/>
    <n v="43"/>
  </r>
  <r>
    <n v="7"/>
    <x v="0"/>
    <x v="0"/>
    <n v="54.17"/>
    <n v="58.13"/>
    <n v="45"/>
  </r>
  <r>
    <n v="8"/>
    <x v="1"/>
    <x v="1"/>
    <n v="54.16"/>
    <n v="31.61"/>
    <n v="44"/>
  </r>
  <r>
    <n v="9"/>
    <x v="1"/>
    <x v="0"/>
    <n v="30.34"/>
    <n v="42.7"/>
    <n v="26"/>
  </r>
  <r>
    <n v="10"/>
    <x v="1"/>
    <x v="1"/>
    <n v="18.239999999999998"/>
    <n v="47.35"/>
    <n v="60"/>
  </r>
  <r>
    <n v="11"/>
    <x v="1"/>
    <x v="1"/>
    <n v="65.02"/>
    <n v="29.23"/>
    <n v="49"/>
  </r>
  <r>
    <n v="12"/>
    <x v="0"/>
    <x v="3"/>
    <n v="65.53"/>
    <n v="60.63"/>
    <n v="78"/>
  </r>
  <r>
    <n v="13"/>
    <x v="1"/>
    <x v="2"/>
    <n v="42.59"/>
    <n v="42.5"/>
    <n v="25"/>
  </r>
  <r>
    <n v="14"/>
    <x v="1"/>
    <x v="2"/>
    <n v="52.96"/>
    <n v="36.29"/>
    <n v="48"/>
  </r>
  <r>
    <n v="15"/>
    <x v="0"/>
    <x v="3"/>
    <n v="85.27"/>
    <n v="46.52"/>
    <n v="110"/>
  </r>
  <r>
    <n v="16"/>
    <x v="1"/>
    <x v="1"/>
    <n v="69"/>
    <n v="57.14"/>
    <n v="66"/>
  </r>
  <r>
    <n v="17"/>
    <x v="0"/>
    <x v="3"/>
    <n v="60.07"/>
    <n v="48.55"/>
    <n v="20"/>
  </r>
  <r>
    <n v="18"/>
    <x v="0"/>
    <x v="0"/>
    <n v="7.62"/>
    <n v="46.95"/>
    <n v="33"/>
  </r>
  <r>
    <n v="19"/>
    <x v="1"/>
    <x v="1"/>
    <n v="60.9"/>
    <n v="53.82"/>
    <n v="76"/>
  </r>
  <r>
    <n v="20"/>
    <x v="1"/>
    <x v="1"/>
    <n v="64.02"/>
    <n v="66.989999999999995"/>
    <n v="84"/>
  </r>
  <r>
    <n v="21"/>
    <x v="1"/>
    <x v="1"/>
    <n v="57.23"/>
    <n v="45.37"/>
    <n v="89"/>
  </r>
  <r>
    <n v="22"/>
    <x v="1"/>
    <x v="1"/>
    <n v="49.78"/>
    <n v="47.39"/>
    <n v="70"/>
  </r>
  <r>
    <n v="23"/>
    <x v="1"/>
    <x v="2"/>
    <n v="43.05"/>
    <n v="34.69"/>
    <n v="94"/>
  </r>
  <r>
    <n v="24"/>
    <x v="1"/>
    <x v="2"/>
    <n v="88.64"/>
    <n v="60.45"/>
    <n v="41"/>
  </r>
  <r>
    <n v="25"/>
    <x v="0"/>
    <x v="3"/>
    <n v="28.27"/>
    <n v="48.31"/>
    <n v="73"/>
  </r>
  <r>
    <n v="26"/>
    <x v="1"/>
    <x v="2"/>
    <n v="79.47"/>
    <n v="49.71"/>
    <n v="88"/>
  </r>
  <r>
    <n v="27"/>
    <x v="0"/>
    <x v="0"/>
    <n v="33.15"/>
    <n v="41.95"/>
    <n v="82"/>
  </r>
  <r>
    <n v="28"/>
    <x v="0"/>
    <x v="3"/>
    <n v="56.53"/>
    <n v="50.15"/>
    <n v="50"/>
  </r>
  <r>
    <n v="29"/>
    <x v="1"/>
    <x v="2"/>
    <n v="34.520000000000003"/>
    <n v="58.73"/>
    <n v="26"/>
  </r>
  <r>
    <n v="30"/>
    <x v="1"/>
    <x v="1"/>
    <n v="34.57"/>
    <n v="44.34"/>
    <n v="73"/>
  </r>
  <r>
    <n v="31"/>
    <x v="1"/>
    <x v="2"/>
    <n v="70.7"/>
    <n v="60.21"/>
    <n v="71"/>
  </r>
  <r>
    <n v="32"/>
    <x v="1"/>
    <x v="2"/>
    <n v="86.62"/>
    <n v="41.81"/>
    <n v="43"/>
  </r>
  <r>
    <n v="33"/>
    <x v="1"/>
    <x v="2"/>
    <n v="55.31"/>
    <n v="59.03"/>
    <n v="11"/>
  </r>
  <r>
    <n v="34"/>
    <x v="1"/>
    <x v="2"/>
    <n v="73.72"/>
    <n v="61.54"/>
    <n v="101"/>
  </r>
  <r>
    <n v="35"/>
    <x v="0"/>
    <x v="0"/>
    <n v="57.56"/>
    <n v="41.09"/>
    <n v="67"/>
  </r>
  <r>
    <n v="36"/>
    <x v="1"/>
    <x v="2"/>
    <n v="46.81"/>
    <n v="82.86"/>
    <n v="101"/>
  </r>
  <r>
    <n v="37"/>
    <x v="0"/>
    <x v="0"/>
    <n v="50.55"/>
    <n v="38.909999999999997"/>
    <n v="108"/>
  </r>
  <r>
    <n v="38"/>
    <x v="1"/>
    <x v="1"/>
    <n v="34.200000000000003"/>
    <n v="48.67"/>
    <n v="43"/>
  </r>
  <r>
    <n v="39"/>
    <x v="0"/>
    <x v="3"/>
    <n v="66.349999999999994"/>
    <n v="45.15"/>
    <n v="40"/>
  </r>
  <r>
    <n v="40"/>
    <x v="0"/>
    <x v="0"/>
    <n v="70.180000000000007"/>
    <n v="49.28"/>
    <n v="65"/>
  </r>
  <r>
    <n v="41"/>
    <x v="1"/>
    <x v="2"/>
    <n v="18.489999999999998"/>
    <n v="37.29"/>
    <n v="64"/>
  </r>
  <r>
    <n v="42"/>
    <x v="0"/>
    <x v="3"/>
    <n v="52.43"/>
    <n v="64.41"/>
    <n v="96"/>
  </r>
  <r>
    <n v="43"/>
    <x v="0"/>
    <x v="0"/>
    <n v="38.49"/>
    <n v="34.46"/>
    <n v="81"/>
  </r>
  <r>
    <n v="44"/>
    <x v="1"/>
    <x v="2"/>
    <n v="54.45"/>
    <n v="63.77"/>
    <n v="36"/>
  </r>
  <r>
    <n v="45"/>
    <x v="1"/>
    <x v="2"/>
    <n v="39.630000000000003"/>
    <n v="41.24"/>
    <n v="85"/>
  </r>
  <r>
    <n v="46"/>
    <x v="0"/>
    <x v="3"/>
    <n v="67.14"/>
    <n v="38.1"/>
    <n v="27"/>
  </r>
  <r>
    <n v="47"/>
    <x v="1"/>
    <x v="1"/>
    <n v="110.32"/>
    <n v="48.96"/>
    <n v="49"/>
  </r>
  <r>
    <n v="48"/>
    <x v="1"/>
    <x v="2"/>
    <n v="80.09"/>
    <n v="56.88"/>
    <n v="61"/>
  </r>
  <r>
    <n v="49"/>
    <x v="1"/>
    <x v="0"/>
    <n v="57.48"/>
    <n v="58.05"/>
    <n v="85"/>
  </r>
  <r>
    <n v="50"/>
    <x v="0"/>
    <x v="3"/>
    <n v="20.84"/>
    <n v="41.96"/>
    <n v="70"/>
  </r>
  <r>
    <n v="51"/>
    <x v="1"/>
    <x v="1"/>
    <n v="64.680000000000007"/>
    <n v="55.72"/>
    <n v="49"/>
  </r>
  <r>
    <n v="52"/>
    <x v="1"/>
    <x v="1"/>
    <n v="61.01"/>
    <n v="50.78"/>
    <n v="49"/>
  </r>
  <r>
    <n v="53"/>
    <x v="1"/>
    <x v="1"/>
    <n v="33.299999999999997"/>
    <n v="51.68"/>
    <n v="59"/>
  </r>
  <r>
    <n v="54"/>
    <x v="0"/>
    <x v="3"/>
    <n v="51.34"/>
    <n v="58.49"/>
    <n v="29"/>
  </r>
  <r>
    <n v="55"/>
    <x v="1"/>
    <x v="1"/>
    <n v="59.27"/>
    <n v="44.56"/>
    <n v="40"/>
  </r>
  <r>
    <n v="56"/>
    <x v="0"/>
    <x v="3"/>
    <n v="16.149999999999999"/>
    <n v="41.62"/>
    <n v="33"/>
  </r>
  <r>
    <n v="57"/>
    <x v="1"/>
    <x v="1"/>
    <n v="47.34"/>
    <n v="46.41"/>
    <n v="42"/>
  </r>
  <r>
    <n v="58"/>
    <x v="1"/>
    <x v="2"/>
    <n v="55.25"/>
    <n v="36.880000000000003"/>
    <n v="59"/>
  </r>
  <r>
    <n v="59"/>
    <x v="0"/>
    <x v="0"/>
    <n v="79.319999999999993"/>
    <n v="58.73"/>
    <n v="18"/>
  </r>
  <r>
    <n v="60"/>
    <x v="1"/>
    <x v="1"/>
    <n v="60.68"/>
    <n v="69.62"/>
    <n v="99"/>
  </r>
  <r>
    <n v="61"/>
    <x v="0"/>
    <x v="0"/>
    <n v="42.68"/>
    <n v="54.56"/>
    <n v="31"/>
  </r>
  <r>
    <n v="62"/>
    <x v="1"/>
    <x v="2"/>
    <n v="46.69"/>
    <n v="41.21"/>
    <n v="23"/>
  </r>
  <r>
    <n v="63"/>
    <x v="1"/>
    <x v="2"/>
    <n v="58.62"/>
    <n v="45.72"/>
    <n v="38"/>
  </r>
  <r>
    <n v="64"/>
    <x v="0"/>
    <x v="0"/>
    <n v="61.8"/>
    <n v="57.18"/>
    <n v="26"/>
  </r>
  <r>
    <n v="65"/>
    <x v="0"/>
    <x v="3"/>
    <n v="33.78"/>
    <n v="60.58"/>
    <n v="88"/>
  </r>
  <r>
    <n v="66"/>
    <x v="0"/>
    <x v="0"/>
    <n v="60.27"/>
    <n v="49.73"/>
    <n v="109"/>
  </r>
  <r>
    <n v="67"/>
    <x v="1"/>
    <x v="1"/>
    <n v="69.23"/>
    <n v="44.53"/>
    <n v="14"/>
  </r>
  <r>
    <n v="68"/>
    <x v="0"/>
    <x v="0"/>
    <n v="59.63"/>
    <n v="54.94"/>
    <n v="73"/>
  </r>
  <r>
    <n v="69"/>
    <x v="1"/>
    <x v="2"/>
    <n v="45.05"/>
    <n v="44.52"/>
    <n v="72"/>
  </r>
  <r>
    <n v="70"/>
    <x v="1"/>
    <x v="2"/>
    <n v="41.28"/>
    <n v="57.76"/>
    <n v="20"/>
  </r>
  <r>
    <n v="71"/>
    <x v="1"/>
    <x v="2"/>
    <n v="40.090000000000003"/>
    <n v="48.91"/>
    <n v="51"/>
  </r>
  <r>
    <n v="72"/>
    <x v="0"/>
    <x v="0"/>
    <n v="47.28"/>
    <n v="53.99"/>
    <n v="75"/>
  </r>
  <r>
    <n v="73"/>
    <x v="1"/>
    <x v="1"/>
    <n v="68.77"/>
    <n v="54.04"/>
    <n v="54"/>
  </r>
  <r>
    <n v="74"/>
    <x v="0"/>
    <x v="0"/>
    <n v="47.04"/>
    <n v="51.48"/>
    <n v="42"/>
  </r>
  <r>
    <n v="75"/>
    <x v="0"/>
    <x v="3"/>
    <n v="69.900000000000006"/>
    <n v="51.29"/>
    <n v="76"/>
  </r>
  <r>
    <n v="76"/>
    <x v="1"/>
    <x v="2"/>
    <n v="49.33"/>
    <n v="56.46"/>
    <n v="71"/>
  </r>
  <r>
    <n v="77"/>
    <x v="0"/>
    <x v="0"/>
    <n v="41.89"/>
    <n v="42.02"/>
    <n v="108"/>
  </r>
  <r>
    <n v="78"/>
    <x v="0"/>
    <x v="3"/>
    <n v="42.14"/>
    <n v="34.369999999999997"/>
    <n v="65"/>
  </r>
  <r>
    <n v="79"/>
    <x v="0"/>
    <x v="0"/>
    <n v="46.46"/>
    <n v="64.98"/>
    <n v="96"/>
  </r>
  <r>
    <n v="80"/>
    <x v="0"/>
    <x v="0"/>
    <n v="35.69"/>
    <n v="44.62"/>
    <n v="89"/>
  </r>
  <r>
    <n v="81"/>
    <x v="1"/>
    <x v="2"/>
    <n v="49.44"/>
    <n v="51.3"/>
    <n v="22"/>
  </r>
  <r>
    <n v="82"/>
    <x v="1"/>
    <x v="2"/>
    <n v="63.15"/>
    <n v="40.6"/>
    <n v="63"/>
  </r>
  <r>
    <n v="83"/>
    <x v="0"/>
    <x v="3"/>
    <n v="56.72"/>
    <n v="35.75"/>
    <n v="62"/>
  </r>
  <r>
    <n v="84"/>
    <x v="1"/>
    <x v="2"/>
    <n v="32.81"/>
    <n v="49.59"/>
    <n v="14"/>
  </r>
  <r>
    <n v="85"/>
    <x v="0"/>
    <x v="3"/>
    <n v="58.64"/>
    <n v="68.349999999999994"/>
    <n v="104"/>
  </r>
  <r>
    <n v="86"/>
    <x v="1"/>
    <x v="1"/>
    <n v="52.59"/>
    <n v="44.11"/>
    <n v="44"/>
  </r>
  <r>
    <n v="87"/>
    <x v="1"/>
    <x v="2"/>
    <n v="66.05"/>
    <n v="36.31"/>
    <n v="22"/>
  </r>
  <r>
    <n v="88"/>
    <x v="0"/>
    <x v="0"/>
    <n v="20.64"/>
    <n v="42.38"/>
    <n v="71"/>
  </r>
  <r>
    <n v="89"/>
    <x v="0"/>
    <x v="0"/>
    <n v="46.77"/>
    <n v="54.11"/>
    <n v="76"/>
  </r>
  <r>
    <n v="90"/>
    <x v="1"/>
    <x v="2"/>
    <n v="60.06"/>
    <n v="51"/>
    <n v="14"/>
  </r>
  <r>
    <n v="91"/>
    <x v="1"/>
    <x v="2"/>
    <n v="28.98"/>
    <n v="34.11"/>
    <n v="59"/>
  </r>
  <r>
    <n v="92"/>
    <x v="0"/>
    <x v="0"/>
    <n v="53.83"/>
    <n v="43.92"/>
    <n v="86"/>
  </r>
  <r>
    <n v="93"/>
    <x v="1"/>
    <x v="2"/>
    <n v="43.72"/>
    <n v="59.89"/>
    <n v="78"/>
  </r>
  <r>
    <n v="94"/>
    <x v="0"/>
    <x v="0"/>
    <n v="57.89"/>
    <n v="55.66"/>
    <n v="91"/>
  </r>
  <r>
    <n v="95"/>
    <x v="1"/>
    <x v="1"/>
    <n v="45.57"/>
    <n v="66.489999999999995"/>
    <n v="72"/>
  </r>
  <r>
    <n v="96"/>
    <x v="1"/>
    <x v="0"/>
    <n v="22"/>
    <n v="33.99"/>
    <n v="93"/>
  </r>
  <r>
    <n v="97"/>
    <x v="1"/>
    <x v="2"/>
    <n v="66.930000000000007"/>
    <n v="55.17"/>
    <n v="86"/>
  </r>
  <r>
    <n v="98"/>
    <x v="0"/>
    <x v="3"/>
    <n v="38.18"/>
    <n v="50.14"/>
    <n v="18"/>
  </r>
  <r>
    <n v="99"/>
    <x v="1"/>
    <x v="1"/>
    <n v="48.77"/>
    <n v="58.58"/>
    <n v="87"/>
  </r>
  <r>
    <n v="100"/>
    <x v="1"/>
    <x v="1"/>
    <n v="-1.97"/>
    <n v="39.64"/>
    <n v="100"/>
  </r>
  <r>
    <m/>
    <x v="2"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3:E6" firstHeaderRow="1" firstDataRow="1" firstDataCol="1"/>
  <pivotFields count="6">
    <pivotField subtotalTop="0" showAll="0"/>
    <pivotField axis="axisRow" dataField="1" subtotalTop="0" showAll="0">
      <items count="4">
        <item x="1"/>
        <item x="0"/>
        <item h="1" x="2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V1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6">
    <pivotField subtotalTop="0" showAll="0"/>
    <pivotField subtotalTop="0" showAll="0"/>
    <pivotField axis="axisRow" dataField="1" subtotalTop="0" showAll="0">
      <items count="6">
        <item x="3"/>
        <item x="0"/>
        <item x="1"/>
        <item x="2"/>
        <item h="1" x="4"/>
        <item t="default"/>
      </items>
    </pivotField>
    <pivotField subtotalTop="0" showAll="0"/>
    <pivotField subtotalTop="0" showAll="0"/>
    <pivotField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V2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5" sqref="A15"/>
    </sheetView>
  </sheetViews>
  <sheetFormatPr defaultRowHeight="15" x14ac:dyDescent="0.25"/>
  <cols>
    <col min="1" max="1" width="29.5703125" customWidth="1"/>
    <col min="2" max="2" width="49.7109375" customWidth="1"/>
    <col min="3" max="3" width="58.42578125" customWidth="1"/>
  </cols>
  <sheetData>
    <row r="1" spans="1:3" ht="38.25" thickBot="1" x14ac:dyDescent="0.3">
      <c r="A1" s="10" t="s">
        <v>38</v>
      </c>
      <c r="B1" s="11" t="s">
        <v>39</v>
      </c>
      <c r="C1" s="12" t="s">
        <v>40</v>
      </c>
    </row>
    <row r="2" spans="1:3" ht="19.5" thickBot="1" x14ac:dyDescent="0.3">
      <c r="A2" s="13" t="s">
        <v>41</v>
      </c>
      <c r="B2" s="14" t="s">
        <v>42</v>
      </c>
      <c r="C2" s="14" t="s">
        <v>43</v>
      </c>
    </row>
    <row r="3" spans="1:3" ht="19.5" thickBot="1" x14ac:dyDescent="0.3">
      <c r="A3" s="13" t="s">
        <v>44</v>
      </c>
      <c r="B3" s="14" t="s">
        <v>45</v>
      </c>
      <c r="C3" s="15" t="s">
        <v>46</v>
      </c>
    </row>
    <row r="4" spans="1:3" ht="18.75" x14ac:dyDescent="0.25">
      <c r="A4" s="18" t="s">
        <v>47</v>
      </c>
      <c r="B4" s="16" t="s">
        <v>48</v>
      </c>
      <c r="C4" s="18" t="s">
        <v>50</v>
      </c>
    </row>
    <row r="5" spans="1:3" ht="20.25" customHeight="1" thickBot="1" x14ac:dyDescent="0.3">
      <c r="A5" s="19"/>
      <c r="B5" s="15" t="s">
        <v>49</v>
      </c>
      <c r="C5" s="19"/>
    </row>
    <row r="6" spans="1:3" ht="18.75" x14ac:dyDescent="0.25">
      <c r="A6" s="18" t="s">
        <v>51</v>
      </c>
      <c r="B6" s="16" t="s">
        <v>48</v>
      </c>
      <c r="C6" s="18" t="s">
        <v>53</v>
      </c>
    </row>
    <row r="7" spans="1:3" ht="20.25" customHeight="1" thickBot="1" x14ac:dyDescent="0.3">
      <c r="A7" s="19"/>
      <c r="B7" s="15" t="s">
        <v>52</v>
      </c>
      <c r="C7" s="19"/>
    </row>
    <row r="8" spans="1:3" ht="19.5" thickBot="1" x14ac:dyDescent="0.3">
      <c r="A8" s="13" t="s">
        <v>54</v>
      </c>
      <c r="B8" s="14" t="s">
        <v>55</v>
      </c>
      <c r="C8" s="15" t="s">
        <v>56</v>
      </c>
    </row>
    <row r="9" spans="1:3" ht="24" customHeight="1" thickBot="1" x14ac:dyDescent="0.3">
      <c r="A9" s="13" t="s">
        <v>57</v>
      </c>
      <c r="B9" s="14" t="s">
        <v>58</v>
      </c>
      <c r="C9" s="14" t="s">
        <v>59</v>
      </c>
    </row>
    <row r="10" spans="1:3" ht="19.5" thickBot="1" x14ac:dyDescent="0.3">
      <c r="A10" s="13" t="s">
        <v>60</v>
      </c>
      <c r="B10" s="14" t="s">
        <v>61</v>
      </c>
      <c r="C10" s="17" t="s">
        <v>62</v>
      </c>
    </row>
    <row r="11" spans="1:3" ht="19.5" thickBot="1" x14ac:dyDescent="0.3">
      <c r="A11" s="13" t="s">
        <v>63</v>
      </c>
      <c r="B11" s="14" t="s">
        <v>64</v>
      </c>
      <c r="C11" s="14" t="s">
        <v>65</v>
      </c>
    </row>
    <row r="12" spans="1:3" ht="19.5" thickBot="1" x14ac:dyDescent="0.3">
      <c r="A12" s="13" t="s">
        <v>66</v>
      </c>
      <c r="B12" s="14" t="s">
        <v>67</v>
      </c>
      <c r="C12" s="15" t="s">
        <v>68</v>
      </c>
    </row>
  </sheetData>
  <mergeCells count="4">
    <mergeCell ref="A4:A5"/>
    <mergeCell ref="C4:C5"/>
    <mergeCell ref="A6:A7"/>
    <mergeCell ref="C6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="150" zoomScaleNormal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F1048576"/>
    </sheetView>
  </sheetViews>
  <sheetFormatPr defaultRowHeight="15" x14ac:dyDescent="0.25"/>
  <cols>
    <col min="1" max="1" width="4" bestFit="1" customWidth="1"/>
    <col min="2" max="2" width="9.140625" style="1"/>
    <col min="3" max="3" width="9" style="1" customWidth="1"/>
    <col min="4" max="6" width="8.85546875" style="1" customWidth="1"/>
  </cols>
  <sheetData>
    <row r="1" spans="1:6" x14ac:dyDescent="0.25">
      <c r="A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>
        <v>1</v>
      </c>
      <c r="B2" s="1" t="s">
        <v>6</v>
      </c>
      <c r="C2" s="1" t="s">
        <v>8</v>
      </c>
      <c r="D2" s="1">
        <v>62.56</v>
      </c>
      <c r="E2" s="1">
        <v>65.959999999999994</v>
      </c>
      <c r="F2" s="1">
        <v>56</v>
      </c>
    </row>
    <row r="3" spans="1:6" x14ac:dyDescent="0.25">
      <c r="A3">
        <v>2</v>
      </c>
      <c r="B3" s="1" t="s">
        <v>9</v>
      </c>
      <c r="C3" s="1" t="s">
        <v>10</v>
      </c>
      <c r="D3" s="1">
        <v>17.510000000000002</v>
      </c>
      <c r="E3" s="1">
        <v>51.71</v>
      </c>
      <c r="F3" s="1">
        <v>31</v>
      </c>
    </row>
    <row r="4" spans="1:6" x14ac:dyDescent="0.25">
      <c r="A4">
        <v>3</v>
      </c>
      <c r="B4" s="1" t="s">
        <v>6</v>
      </c>
      <c r="C4" s="1" t="s">
        <v>8</v>
      </c>
      <c r="D4" s="1">
        <v>51.87</v>
      </c>
      <c r="E4" s="1">
        <v>58.6</v>
      </c>
      <c r="F4" s="1">
        <v>80</v>
      </c>
    </row>
    <row r="5" spans="1:6" x14ac:dyDescent="0.25">
      <c r="A5">
        <v>4</v>
      </c>
      <c r="B5" s="1" t="s">
        <v>9</v>
      </c>
      <c r="C5" s="1" t="s">
        <v>11</v>
      </c>
      <c r="D5" s="1">
        <v>47.26</v>
      </c>
      <c r="E5" s="1">
        <v>60.68</v>
      </c>
      <c r="F5" s="1">
        <v>97</v>
      </c>
    </row>
    <row r="6" spans="1:6" x14ac:dyDescent="0.25">
      <c r="A6">
        <v>5</v>
      </c>
      <c r="B6" s="1" t="s">
        <v>9</v>
      </c>
      <c r="C6" s="1" t="s">
        <v>11</v>
      </c>
      <c r="D6" s="1">
        <v>44.35</v>
      </c>
      <c r="E6" s="1">
        <v>47.09</v>
      </c>
      <c r="F6" s="1">
        <v>107</v>
      </c>
    </row>
    <row r="7" spans="1:6" x14ac:dyDescent="0.25">
      <c r="A7">
        <v>6</v>
      </c>
      <c r="B7" s="1" t="s">
        <v>9</v>
      </c>
      <c r="C7" s="1" t="s">
        <v>10</v>
      </c>
      <c r="D7" s="1">
        <v>77.25</v>
      </c>
      <c r="E7" s="1">
        <v>41.8</v>
      </c>
      <c r="F7" s="1">
        <v>43</v>
      </c>
    </row>
    <row r="8" spans="1:6" x14ac:dyDescent="0.25">
      <c r="A8">
        <v>7</v>
      </c>
      <c r="B8" s="1" t="s">
        <v>6</v>
      </c>
      <c r="C8" s="1" t="s">
        <v>8</v>
      </c>
      <c r="D8" s="1">
        <v>54.17</v>
      </c>
      <c r="E8" s="1">
        <v>58.13</v>
      </c>
      <c r="F8" s="1">
        <v>45</v>
      </c>
    </row>
    <row r="9" spans="1:6" x14ac:dyDescent="0.25">
      <c r="A9">
        <v>8</v>
      </c>
      <c r="B9" s="1" t="s">
        <v>9</v>
      </c>
      <c r="C9" s="1" t="s">
        <v>10</v>
      </c>
      <c r="D9" s="1">
        <v>54.16</v>
      </c>
      <c r="E9" s="1">
        <v>31.61</v>
      </c>
      <c r="F9" s="1">
        <v>44</v>
      </c>
    </row>
    <row r="10" spans="1:6" x14ac:dyDescent="0.25">
      <c r="A10">
        <v>9</v>
      </c>
      <c r="B10" s="1" t="s">
        <v>9</v>
      </c>
      <c r="C10" s="1" t="s">
        <v>8</v>
      </c>
      <c r="D10" s="1">
        <v>30.34</v>
      </c>
      <c r="E10" s="1">
        <v>42.7</v>
      </c>
      <c r="F10" s="1">
        <v>26</v>
      </c>
    </row>
    <row r="11" spans="1:6" x14ac:dyDescent="0.25">
      <c r="A11">
        <v>10</v>
      </c>
      <c r="B11" s="1" t="s">
        <v>9</v>
      </c>
      <c r="C11" s="1" t="s">
        <v>10</v>
      </c>
      <c r="D11" s="1">
        <v>18.239999999999998</v>
      </c>
      <c r="E11" s="1">
        <v>47.35</v>
      </c>
      <c r="F11" s="1">
        <v>60</v>
      </c>
    </row>
    <row r="12" spans="1:6" x14ac:dyDescent="0.25">
      <c r="A12">
        <v>11</v>
      </c>
      <c r="B12" s="1" t="s">
        <v>9</v>
      </c>
      <c r="C12" s="1" t="s">
        <v>10</v>
      </c>
      <c r="D12" s="1">
        <v>65.02</v>
      </c>
      <c r="E12" s="1">
        <v>29.23</v>
      </c>
      <c r="F12" s="1">
        <v>49</v>
      </c>
    </row>
    <row r="13" spans="1:6" x14ac:dyDescent="0.25">
      <c r="A13">
        <v>12</v>
      </c>
      <c r="B13" s="1" t="s">
        <v>6</v>
      </c>
      <c r="C13" s="1" t="s">
        <v>7</v>
      </c>
      <c r="D13" s="1">
        <v>65.53</v>
      </c>
      <c r="E13" s="1">
        <v>60.63</v>
      </c>
      <c r="F13" s="1">
        <v>78</v>
      </c>
    </row>
    <row r="14" spans="1:6" x14ac:dyDescent="0.25">
      <c r="A14">
        <v>13</v>
      </c>
      <c r="B14" s="1" t="s">
        <v>9</v>
      </c>
      <c r="C14" s="1" t="s">
        <v>11</v>
      </c>
      <c r="D14" s="1">
        <v>42.59</v>
      </c>
      <c r="E14" s="1">
        <v>42.5</v>
      </c>
      <c r="F14" s="1">
        <v>25</v>
      </c>
    </row>
    <row r="15" spans="1:6" x14ac:dyDescent="0.25">
      <c r="A15">
        <v>14</v>
      </c>
      <c r="B15" s="1" t="s">
        <v>9</v>
      </c>
      <c r="C15" s="1" t="s">
        <v>11</v>
      </c>
      <c r="D15" s="1">
        <v>52.96</v>
      </c>
      <c r="E15" s="1">
        <v>36.29</v>
      </c>
      <c r="F15" s="1">
        <v>48</v>
      </c>
    </row>
    <row r="16" spans="1:6" x14ac:dyDescent="0.25">
      <c r="A16">
        <v>15</v>
      </c>
      <c r="B16" s="1" t="s">
        <v>6</v>
      </c>
      <c r="C16" s="1" t="s">
        <v>7</v>
      </c>
      <c r="D16" s="1">
        <v>85.27</v>
      </c>
      <c r="E16" s="1">
        <v>46.52</v>
      </c>
      <c r="F16" s="1">
        <v>110</v>
      </c>
    </row>
    <row r="17" spans="1:6" x14ac:dyDescent="0.25">
      <c r="A17">
        <v>16</v>
      </c>
      <c r="B17" s="1" t="s">
        <v>9</v>
      </c>
      <c r="C17" s="1" t="s">
        <v>10</v>
      </c>
      <c r="D17" s="1">
        <v>69</v>
      </c>
      <c r="E17" s="1">
        <v>57.14</v>
      </c>
      <c r="F17" s="1">
        <v>66</v>
      </c>
    </row>
    <row r="18" spans="1:6" x14ac:dyDescent="0.25">
      <c r="A18">
        <v>17</v>
      </c>
      <c r="B18" s="1" t="s">
        <v>6</v>
      </c>
      <c r="C18" s="1" t="s">
        <v>7</v>
      </c>
      <c r="D18" s="1">
        <v>60.07</v>
      </c>
      <c r="E18" s="1">
        <v>48.55</v>
      </c>
      <c r="F18" s="1">
        <v>20</v>
      </c>
    </row>
    <row r="19" spans="1:6" x14ac:dyDescent="0.25">
      <c r="A19">
        <v>18</v>
      </c>
      <c r="B19" s="1" t="s">
        <v>6</v>
      </c>
      <c r="C19" s="1" t="s">
        <v>8</v>
      </c>
      <c r="D19" s="1">
        <v>7.62</v>
      </c>
      <c r="E19" s="1">
        <v>46.95</v>
      </c>
      <c r="F19" s="1">
        <v>33</v>
      </c>
    </row>
    <row r="20" spans="1:6" x14ac:dyDescent="0.25">
      <c r="A20">
        <v>19</v>
      </c>
      <c r="B20" s="1" t="s">
        <v>9</v>
      </c>
      <c r="C20" s="1" t="s">
        <v>10</v>
      </c>
      <c r="D20" s="1">
        <v>60.9</v>
      </c>
      <c r="E20" s="1">
        <v>53.82</v>
      </c>
      <c r="F20" s="1">
        <v>76</v>
      </c>
    </row>
    <row r="21" spans="1:6" x14ac:dyDescent="0.25">
      <c r="A21">
        <v>20</v>
      </c>
      <c r="B21" s="1" t="s">
        <v>9</v>
      </c>
      <c r="C21" s="1" t="s">
        <v>10</v>
      </c>
      <c r="D21" s="1">
        <v>64.02</v>
      </c>
      <c r="E21" s="1">
        <v>66.989999999999995</v>
      </c>
      <c r="F21" s="1">
        <v>84</v>
      </c>
    </row>
    <row r="22" spans="1:6" x14ac:dyDescent="0.25">
      <c r="A22">
        <v>21</v>
      </c>
      <c r="B22" s="1" t="s">
        <v>9</v>
      </c>
      <c r="C22" s="1" t="s">
        <v>10</v>
      </c>
      <c r="D22" s="1">
        <v>57.23</v>
      </c>
      <c r="E22" s="1">
        <v>45.37</v>
      </c>
      <c r="F22" s="1">
        <v>89</v>
      </c>
    </row>
    <row r="23" spans="1:6" x14ac:dyDescent="0.25">
      <c r="A23">
        <v>22</v>
      </c>
      <c r="B23" s="1" t="s">
        <v>9</v>
      </c>
      <c r="C23" s="1" t="s">
        <v>10</v>
      </c>
      <c r="D23" s="1">
        <v>49.78</v>
      </c>
      <c r="E23" s="1">
        <v>47.39</v>
      </c>
      <c r="F23" s="1">
        <v>70</v>
      </c>
    </row>
    <row r="24" spans="1:6" x14ac:dyDescent="0.25">
      <c r="A24">
        <v>23</v>
      </c>
      <c r="B24" s="1" t="s">
        <v>9</v>
      </c>
      <c r="C24" s="1" t="s">
        <v>11</v>
      </c>
      <c r="D24" s="1">
        <v>43.05</v>
      </c>
      <c r="E24" s="1">
        <v>34.69</v>
      </c>
      <c r="F24" s="1">
        <v>94</v>
      </c>
    </row>
    <row r="25" spans="1:6" x14ac:dyDescent="0.25">
      <c r="A25">
        <v>24</v>
      </c>
      <c r="B25" s="1" t="s">
        <v>9</v>
      </c>
      <c r="C25" s="1" t="s">
        <v>11</v>
      </c>
      <c r="D25" s="1">
        <v>88.64</v>
      </c>
      <c r="E25" s="1">
        <v>60.45</v>
      </c>
      <c r="F25" s="1">
        <v>41</v>
      </c>
    </row>
    <row r="26" spans="1:6" x14ac:dyDescent="0.25">
      <c r="A26">
        <v>25</v>
      </c>
      <c r="B26" s="1" t="s">
        <v>6</v>
      </c>
      <c r="C26" s="1" t="s">
        <v>7</v>
      </c>
      <c r="D26" s="1">
        <v>28.27</v>
      </c>
      <c r="E26" s="1">
        <v>48.31</v>
      </c>
      <c r="F26" s="1">
        <v>73</v>
      </c>
    </row>
    <row r="27" spans="1:6" x14ac:dyDescent="0.25">
      <c r="A27">
        <v>26</v>
      </c>
      <c r="B27" s="1" t="s">
        <v>9</v>
      </c>
      <c r="C27" s="1" t="s">
        <v>11</v>
      </c>
      <c r="D27" s="1">
        <v>79.47</v>
      </c>
      <c r="E27" s="1">
        <v>49.71</v>
      </c>
      <c r="F27" s="1">
        <v>88</v>
      </c>
    </row>
    <row r="28" spans="1:6" x14ac:dyDescent="0.25">
      <c r="A28">
        <v>27</v>
      </c>
      <c r="B28" s="1" t="s">
        <v>6</v>
      </c>
      <c r="C28" s="1" t="s">
        <v>8</v>
      </c>
      <c r="D28" s="1">
        <v>33.15</v>
      </c>
      <c r="E28" s="1">
        <v>41.95</v>
      </c>
      <c r="F28" s="1">
        <v>82</v>
      </c>
    </row>
    <row r="29" spans="1:6" x14ac:dyDescent="0.25">
      <c r="A29">
        <v>28</v>
      </c>
      <c r="B29" s="1" t="s">
        <v>6</v>
      </c>
      <c r="C29" s="1" t="s">
        <v>7</v>
      </c>
      <c r="D29" s="1">
        <v>56.53</v>
      </c>
      <c r="E29" s="1">
        <v>50.15</v>
      </c>
      <c r="F29" s="1">
        <v>50</v>
      </c>
    </row>
    <row r="30" spans="1:6" x14ac:dyDescent="0.25">
      <c r="A30">
        <v>29</v>
      </c>
      <c r="B30" s="1" t="s">
        <v>9</v>
      </c>
      <c r="C30" s="1" t="s">
        <v>11</v>
      </c>
      <c r="D30" s="1">
        <v>34.520000000000003</v>
      </c>
      <c r="E30" s="1">
        <v>58.73</v>
      </c>
      <c r="F30" s="1">
        <v>26</v>
      </c>
    </row>
    <row r="31" spans="1:6" x14ac:dyDescent="0.25">
      <c r="A31">
        <v>30</v>
      </c>
      <c r="B31" s="1" t="s">
        <v>9</v>
      </c>
      <c r="C31" s="1" t="s">
        <v>10</v>
      </c>
      <c r="D31" s="1">
        <v>34.57</v>
      </c>
      <c r="E31" s="1">
        <v>44.34</v>
      </c>
      <c r="F31" s="1">
        <v>73</v>
      </c>
    </row>
    <row r="32" spans="1:6" x14ac:dyDescent="0.25">
      <c r="A32">
        <v>31</v>
      </c>
      <c r="B32" s="1" t="s">
        <v>9</v>
      </c>
      <c r="C32" s="1" t="s">
        <v>11</v>
      </c>
      <c r="D32" s="1">
        <v>70.7</v>
      </c>
      <c r="E32" s="1">
        <v>60.21</v>
      </c>
      <c r="F32" s="1">
        <v>71</v>
      </c>
    </row>
    <row r="33" spans="1:6" x14ac:dyDescent="0.25">
      <c r="A33">
        <v>32</v>
      </c>
      <c r="B33" s="1" t="s">
        <v>9</v>
      </c>
      <c r="C33" s="1" t="s">
        <v>11</v>
      </c>
      <c r="D33" s="1">
        <v>86.62</v>
      </c>
      <c r="E33" s="1">
        <v>41.81</v>
      </c>
      <c r="F33" s="1">
        <v>43</v>
      </c>
    </row>
    <row r="34" spans="1:6" x14ac:dyDescent="0.25">
      <c r="A34">
        <v>33</v>
      </c>
      <c r="B34" s="1" t="s">
        <v>9</v>
      </c>
      <c r="C34" s="1" t="s">
        <v>11</v>
      </c>
      <c r="D34" s="1">
        <v>55.31</v>
      </c>
      <c r="E34" s="1">
        <v>59.03</v>
      </c>
      <c r="F34" s="1">
        <v>11</v>
      </c>
    </row>
    <row r="35" spans="1:6" x14ac:dyDescent="0.25">
      <c r="A35">
        <v>34</v>
      </c>
      <c r="B35" s="1" t="s">
        <v>9</v>
      </c>
      <c r="C35" s="1" t="s">
        <v>11</v>
      </c>
      <c r="D35" s="1">
        <v>73.72</v>
      </c>
      <c r="E35" s="1">
        <v>61.54</v>
      </c>
      <c r="F35" s="1">
        <v>101</v>
      </c>
    </row>
    <row r="36" spans="1:6" x14ac:dyDescent="0.25">
      <c r="A36">
        <v>35</v>
      </c>
      <c r="B36" s="1" t="s">
        <v>6</v>
      </c>
      <c r="C36" s="1" t="s">
        <v>8</v>
      </c>
      <c r="D36" s="1">
        <v>57.56</v>
      </c>
      <c r="E36" s="1">
        <v>41.09</v>
      </c>
      <c r="F36" s="1">
        <v>67</v>
      </c>
    </row>
    <row r="37" spans="1:6" x14ac:dyDescent="0.25">
      <c r="A37">
        <v>36</v>
      </c>
      <c r="B37" s="1" t="s">
        <v>9</v>
      </c>
      <c r="C37" s="1" t="s">
        <v>11</v>
      </c>
      <c r="D37" s="1">
        <v>46.81</v>
      </c>
      <c r="E37" s="1">
        <v>82.86</v>
      </c>
      <c r="F37" s="1">
        <v>101</v>
      </c>
    </row>
    <row r="38" spans="1:6" x14ac:dyDescent="0.25">
      <c r="A38">
        <v>37</v>
      </c>
      <c r="B38" s="1" t="s">
        <v>6</v>
      </c>
      <c r="C38" s="1" t="s">
        <v>8</v>
      </c>
      <c r="D38" s="1">
        <v>50.55</v>
      </c>
      <c r="E38" s="1">
        <v>38.909999999999997</v>
      </c>
      <c r="F38" s="1">
        <v>108</v>
      </c>
    </row>
    <row r="39" spans="1:6" x14ac:dyDescent="0.25">
      <c r="A39">
        <v>38</v>
      </c>
      <c r="B39" s="1" t="s">
        <v>9</v>
      </c>
      <c r="C39" s="1" t="s">
        <v>10</v>
      </c>
      <c r="D39" s="1">
        <v>34.200000000000003</v>
      </c>
      <c r="E39" s="1">
        <v>48.67</v>
      </c>
      <c r="F39" s="1">
        <v>43</v>
      </c>
    </row>
    <row r="40" spans="1:6" x14ac:dyDescent="0.25">
      <c r="A40">
        <v>39</v>
      </c>
      <c r="B40" s="1" t="s">
        <v>6</v>
      </c>
      <c r="C40" s="1" t="s">
        <v>7</v>
      </c>
      <c r="D40" s="1">
        <v>66.349999999999994</v>
      </c>
      <c r="E40" s="1">
        <v>45.15</v>
      </c>
      <c r="F40" s="1">
        <v>40</v>
      </c>
    </row>
    <row r="41" spans="1:6" x14ac:dyDescent="0.25">
      <c r="A41">
        <v>40</v>
      </c>
      <c r="B41" s="1" t="s">
        <v>6</v>
      </c>
      <c r="C41" s="1" t="s">
        <v>8</v>
      </c>
      <c r="D41" s="1">
        <v>70.180000000000007</v>
      </c>
      <c r="E41" s="1">
        <v>49.28</v>
      </c>
      <c r="F41" s="1">
        <v>65</v>
      </c>
    </row>
    <row r="42" spans="1:6" x14ac:dyDescent="0.25">
      <c r="A42">
        <v>41</v>
      </c>
      <c r="B42" s="1" t="s">
        <v>9</v>
      </c>
      <c r="C42" s="1" t="s">
        <v>11</v>
      </c>
      <c r="D42" s="1">
        <v>18.489999999999998</v>
      </c>
      <c r="E42" s="1">
        <v>37.29</v>
      </c>
      <c r="F42" s="1">
        <v>64</v>
      </c>
    </row>
    <row r="43" spans="1:6" x14ac:dyDescent="0.25">
      <c r="A43">
        <v>42</v>
      </c>
      <c r="B43" s="1" t="s">
        <v>6</v>
      </c>
      <c r="C43" s="1" t="s">
        <v>7</v>
      </c>
      <c r="D43" s="1">
        <v>52.43</v>
      </c>
      <c r="E43" s="1">
        <v>64.41</v>
      </c>
      <c r="F43" s="1">
        <v>96</v>
      </c>
    </row>
    <row r="44" spans="1:6" x14ac:dyDescent="0.25">
      <c r="A44">
        <v>43</v>
      </c>
      <c r="B44" s="1" t="s">
        <v>6</v>
      </c>
      <c r="C44" s="1" t="s">
        <v>8</v>
      </c>
      <c r="D44" s="1">
        <v>38.49</v>
      </c>
      <c r="E44" s="1">
        <v>34.46</v>
      </c>
      <c r="F44" s="1">
        <v>81</v>
      </c>
    </row>
    <row r="45" spans="1:6" x14ac:dyDescent="0.25">
      <c r="A45">
        <v>44</v>
      </c>
      <c r="B45" s="1" t="s">
        <v>9</v>
      </c>
      <c r="C45" s="1" t="s">
        <v>11</v>
      </c>
      <c r="D45" s="1">
        <v>54.45</v>
      </c>
      <c r="E45" s="1">
        <v>63.77</v>
      </c>
      <c r="F45" s="1">
        <v>36</v>
      </c>
    </row>
    <row r="46" spans="1:6" x14ac:dyDescent="0.25">
      <c r="A46">
        <v>45</v>
      </c>
      <c r="B46" s="1" t="s">
        <v>9</v>
      </c>
      <c r="C46" s="1" t="s">
        <v>11</v>
      </c>
      <c r="D46" s="1">
        <v>39.630000000000003</v>
      </c>
      <c r="E46" s="1">
        <v>41.24</v>
      </c>
      <c r="F46" s="1">
        <v>85</v>
      </c>
    </row>
    <row r="47" spans="1:6" x14ac:dyDescent="0.25">
      <c r="A47">
        <v>46</v>
      </c>
      <c r="B47" s="1" t="s">
        <v>6</v>
      </c>
      <c r="C47" s="1" t="s">
        <v>7</v>
      </c>
      <c r="D47" s="1">
        <v>67.14</v>
      </c>
      <c r="E47" s="1">
        <v>38.1</v>
      </c>
      <c r="F47" s="1">
        <v>27</v>
      </c>
    </row>
    <row r="48" spans="1:6" x14ac:dyDescent="0.25">
      <c r="A48">
        <v>47</v>
      </c>
      <c r="B48" s="1" t="s">
        <v>9</v>
      </c>
      <c r="C48" s="1" t="s">
        <v>10</v>
      </c>
      <c r="D48" s="1">
        <v>110.32</v>
      </c>
      <c r="E48" s="1">
        <v>48.96</v>
      </c>
      <c r="F48" s="1">
        <v>49</v>
      </c>
    </row>
    <row r="49" spans="1:6" x14ac:dyDescent="0.25">
      <c r="A49">
        <v>48</v>
      </c>
      <c r="B49" s="1" t="s">
        <v>9</v>
      </c>
      <c r="C49" s="1" t="s">
        <v>11</v>
      </c>
      <c r="D49" s="1">
        <v>80.09</v>
      </c>
      <c r="E49" s="1">
        <v>56.88</v>
      </c>
      <c r="F49" s="1">
        <v>61</v>
      </c>
    </row>
    <row r="50" spans="1:6" x14ac:dyDescent="0.25">
      <c r="A50">
        <v>49</v>
      </c>
      <c r="B50" s="1" t="s">
        <v>9</v>
      </c>
      <c r="C50" s="1" t="s">
        <v>8</v>
      </c>
      <c r="D50" s="1">
        <v>57.48</v>
      </c>
      <c r="E50" s="1">
        <v>58.05</v>
      </c>
      <c r="F50" s="1">
        <v>85</v>
      </c>
    </row>
    <row r="51" spans="1:6" x14ac:dyDescent="0.25">
      <c r="A51">
        <v>50</v>
      </c>
      <c r="B51" s="1" t="s">
        <v>6</v>
      </c>
      <c r="C51" s="1" t="s">
        <v>7</v>
      </c>
      <c r="D51" s="1">
        <v>20.84</v>
      </c>
      <c r="E51" s="1">
        <v>41.96</v>
      </c>
      <c r="F51" s="1">
        <v>70</v>
      </c>
    </row>
    <row r="52" spans="1:6" x14ac:dyDescent="0.25">
      <c r="A52">
        <v>51</v>
      </c>
      <c r="B52" s="1" t="s">
        <v>9</v>
      </c>
      <c r="C52" s="1" t="s">
        <v>10</v>
      </c>
      <c r="D52" s="1">
        <v>64.680000000000007</v>
      </c>
      <c r="E52" s="1">
        <v>55.72</v>
      </c>
      <c r="F52" s="1">
        <v>49</v>
      </c>
    </row>
    <row r="53" spans="1:6" x14ac:dyDescent="0.25">
      <c r="A53">
        <v>52</v>
      </c>
      <c r="B53" s="1" t="s">
        <v>9</v>
      </c>
      <c r="C53" s="1" t="s">
        <v>10</v>
      </c>
      <c r="D53" s="1">
        <v>61.01</v>
      </c>
      <c r="E53" s="1">
        <v>50.78</v>
      </c>
      <c r="F53" s="1">
        <v>49</v>
      </c>
    </row>
    <row r="54" spans="1:6" x14ac:dyDescent="0.25">
      <c r="A54">
        <v>53</v>
      </c>
      <c r="B54" s="1" t="s">
        <v>9</v>
      </c>
      <c r="C54" s="1" t="s">
        <v>10</v>
      </c>
      <c r="D54" s="1">
        <v>33.299999999999997</v>
      </c>
      <c r="E54" s="1">
        <v>51.68</v>
      </c>
      <c r="F54" s="1">
        <v>59</v>
      </c>
    </row>
    <row r="55" spans="1:6" x14ac:dyDescent="0.25">
      <c r="A55">
        <v>54</v>
      </c>
      <c r="B55" s="1" t="s">
        <v>6</v>
      </c>
      <c r="C55" s="1" t="s">
        <v>7</v>
      </c>
      <c r="D55" s="1">
        <v>51.34</v>
      </c>
      <c r="E55" s="1">
        <v>58.49</v>
      </c>
      <c r="F55" s="1">
        <v>29</v>
      </c>
    </row>
    <row r="56" spans="1:6" x14ac:dyDescent="0.25">
      <c r="A56">
        <v>55</v>
      </c>
      <c r="B56" s="1" t="s">
        <v>9</v>
      </c>
      <c r="C56" s="1" t="s">
        <v>10</v>
      </c>
      <c r="D56" s="1">
        <v>59.27</v>
      </c>
      <c r="E56" s="1">
        <v>44.56</v>
      </c>
      <c r="F56" s="1">
        <v>40</v>
      </c>
    </row>
    <row r="57" spans="1:6" x14ac:dyDescent="0.25">
      <c r="A57">
        <v>56</v>
      </c>
      <c r="B57" s="1" t="s">
        <v>6</v>
      </c>
      <c r="C57" s="1" t="s">
        <v>7</v>
      </c>
      <c r="D57" s="1">
        <v>16.149999999999999</v>
      </c>
      <c r="E57" s="1">
        <v>41.62</v>
      </c>
      <c r="F57" s="1">
        <v>33</v>
      </c>
    </row>
    <row r="58" spans="1:6" x14ac:dyDescent="0.25">
      <c r="A58">
        <v>57</v>
      </c>
      <c r="B58" s="1" t="s">
        <v>9</v>
      </c>
      <c r="C58" s="1" t="s">
        <v>10</v>
      </c>
      <c r="D58" s="1">
        <v>47.34</v>
      </c>
      <c r="E58" s="1">
        <v>46.41</v>
      </c>
      <c r="F58" s="1">
        <v>42</v>
      </c>
    </row>
    <row r="59" spans="1:6" x14ac:dyDescent="0.25">
      <c r="A59">
        <v>58</v>
      </c>
      <c r="B59" s="1" t="s">
        <v>9</v>
      </c>
      <c r="C59" s="1" t="s">
        <v>11</v>
      </c>
      <c r="D59" s="1">
        <v>55.25</v>
      </c>
      <c r="E59" s="1">
        <v>36.880000000000003</v>
      </c>
      <c r="F59" s="1">
        <v>59</v>
      </c>
    </row>
    <row r="60" spans="1:6" x14ac:dyDescent="0.25">
      <c r="A60">
        <v>59</v>
      </c>
      <c r="B60" s="1" t="s">
        <v>6</v>
      </c>
      <c r="C60" s="1" t="s">
        <v>8</v>
      </c>
      <c r="D60" s="1">
        <v>79.319999999999993</v>
      </c>
      <c r="E60" s="1">
        <v>58.73</v>
      </c>
      <c r="F60" s="1">
        <v>18</v>
      </c>
    </row>
    <row r="61" spans="1:6" x14ac:dyDescent="0.25">
      <c r="A61">
        <v>60</v>
      </c>
      <c r="B61" s="1" t="s">
        <v>9</v>
      </c>
      <c r="C61" s="1" t="s">
        <v>10</v>
      </c>
      <c r="D61" s="1">
        <v>60.68</v>
      </c>
      <c r="E61" s="1">
        <v>69.62</v>
      </c>
      <c r="F61" s="1">
        <v>99</v>
      </c>
    </row>
    <row r="62" spans="1:6" x14ac:dyDescent="0.25">
      <c r="A62">
        <v>61</v>
      </c>
      <c r="B62" s="1" t="s">
        <v>6</v>
      </c>
      <c r="C62" s="1" t="s">
        <v>8</v>
      </c>
      <c r="D62" s="1">
        <v>42.68</v>
      </c>
      <c r="E62" s="1">
        <v>54.56</v>
      </c>
      <c r="F62" s="1">
        <v>31</v>
      </c>
    </row>
    <row r="63" spans="1:6" x14ac:dyDescent="0.25">
      <c r="A63">
        <v>62</v>
      </c>
      <c r="B63" s="1" t="s">
        <v>9</v>
      </c>
      <c r="C63" s="1" t="s">
        <v>11</v>
      </c>
      <c r="D63" s="1">
        <v>46.69</v>
      </c>
      <c r="E63" s="1">
        <v>41.21</v>
      </c>
      <c r="F63" s="1">
        <v>23</v>
      </c>
    </row>
    <row r="64" spans="1:6" x14ac:dyDescent="0.25">
      <c r="A64">
        <v>63</v>
      </c>
      <c r="B64" s="1" t="s">
        <v>9</v>
      </c>
      <c r="C64" s="1" t="s">
        <v>11</v>
      </c>
      <c r="D64" s="1">
        <v>58.62</v>
      </c>
      <c r="E64" s="1">
        <v>45.72</v>
      </c>
      <c r="F64" s="1">
        <v>38</v>
      </c>
    </row>
    <row r="65" spans="1:6" x14ac:dyDescent="0.25">
      <c r="A65">
        <v>64</v>
      </c>
      <c r="B65" s="1" t="s">
        <v>6</v>
      </c>
      <c r="C65" s="1" t="s">
        <v>8</v>
      </c>
      <c r="D65" s="1">
        <v>61.8</v>
      </c>
      <c r="E65" s="1">
        <v>57.18</v>
      </c>
      <c r="F65" s="1">
        <v>26</v>
      </c>
    </row>
    <row r="66" spans="1:6" x14ac:dyDescent="0.25">
      <c r="A66">
        <v>65</v>
      </c>
      <c r="B66" s="1" t="s">
        <v>6</v>
      </c>
      <c r="C66" s="1" t="s">
        <v>7</v>
      </c>
      <c r="D66" s="1">
        <v>33.78</v>
      </c>
      <c r="E66" s="1">
        <v>60.58</v>
      </c>
      <c r="F66" s="1">
        <v>88</v>
      </c>
    </row>
    <row r="67" spans="1:6" x14ac:dyDescent="0.25">
      <c r="A67">
        <v>66</v>
      </c>
      <c r="B67" s="1" t="s">
        <v>6</v>
      </c>
      <c r="C67" s="1" t="s">
        <v>8</v>
      </c>
      <c r="D67" s="1">
        <v>60.27</v>
      </c>
      <c r="E67" s="1">
        <v>49.73</v>
      </c>
      <c r="F67" s="1">
        <v>109</v>
      </c>
    </row>
    <row r="68" spans="1:6" x14ac:dyDescent="0.25">
      <c r="A68">
        <v>67</v>
      </c>
      <c r="B68" s="1" t="s">
        <v>9</v>
      </c>
      <c r="C68" s="1" t="s">
        <v>10</v>
      </c>
      <c r="D68" s="1">
        <v>69.23</v>
      </c>
      <c r="E68" s="1">
        <v>44.53</v>
      </c>
      <c r="F68" s="1">
        <v>14</v>
      </c>
    </row>
    <row r="69" spans="1:6" x14ac:dyDescent="0.25">
      <c r="A69">
        <v>68</v>
      </c>
      <c r="B69" s="1" t="s">
        <v>6</v>
      </c>
      <c r="C69" s="1" t="s">
        <v>8</v>
      </c>
      <c r="D69" s="1">
        <v>59.63</v>
      </c>
      <c r="E69" s="1">
        <v>54.94</v>
      </c>
      <c r="F69" s="1">
        <v>73</v>
      </c>
    </row>
    <row r="70" spans="1:6" x14ac:dyDescent="0.25">
      <c r="A70">
        <v>69</v>
      </c>
      <c r="B70" s="1" t="s">
        <v>9</v>
      </c>
      <c r="C70" s="1" t="s">
        <v>11</v>
      </c>
      <c r="D70" s="1">
        <v>45.05</v>
      </c>
      <c r="E70" s="1">
        <v>44.52</v>
      </c>
      <c r="F70" s="1">
        <v>72</v>
      </c>
    </row>
    <row r="71" spans="1:6" x14ac:dyDescent="0.25">
      <c r="A71">
        <v>70</v>
      </c>
      <c r="B71" s="1" t="s">
        <v>9</v>
      </c>
      <c r="C71" s="1" t="s">
        <v>11</v>
      </c>
      <c r="D71" s="1">
        <v>41.28</v>
      </c>
      <c r="E71" s="1">
        <v>57.76</v>
      </c>
      <c r="F71" s="1">
        <v>20</v>
      </c>
    </row>
    <row r="72" spans="1:6" x14ac:dyDescent="0.25">
      <c r="A72">
        <v>71</v>
      </c>
      <c r="B72" s="1" t="s">
        <v>9</v>
      </c>
      <c r="C72" s="1" t="s">
        <v>11</v>
      </c>
      <c r="D72" s="1">
        <v>40.090000000000003</v>
      </c>
      <c r="E72" s="1">
        <v>48.91</v>
      </c>
      <c r="F72" s="1">
        <v>51</v>
      </c>
    </row>
    <row r="73" spans="1:6" x14ac:dyDescent="0.25">
      <c r="A73">
        <v>72</v>
      </c>
      <c r="B73" s="1" t="s">
        <v>6</v>
      </c>
      <c r="C73" s="1" t="s">
        <v>8</v>
      </c>
      <c r="D73" s="1">
        <v>47.28</v>
      </c>
      <c r="E73" s="1">
        <v>53.99</v>
      </c>
      <c r="F73" s="1">
        <v>75</v>
      </c>
    </row>
    <row r="74" spans="1:6" x14ac:dyDescent="0.25">
      <c r="A74">
        <v>73</v>
      </c>
      <c r="B74" s="1" t="s">
        <v>9</v>
      </c>
      <c r="C74" s="1" t="s">
        <v>10</v>
      </c>
      <c r="D74" s="1">
        <v>68.77</v>
      </c>
      <c r="E74" s="1">
        <v>54.04</v>
      </c>
      <c r="F74" s="1">
        <v>54</v>
      </c>
    </row>
    <row r="75" spans="1:6" x14ac:dyDescent="0.25">
      <c r="A75">
        <v>74</v>
      </c>
      <c r="B75" s="1" t="s">
        <v>6</v>
      </c>
      <c r="C75" s="1" t="s">
        <v>8</v>
      </c>
      <c r="D75" s="1">
        <v>47.04</v>
      </c>
      <c r="E75" s="1">
        <v>51.48</v>
      </c>
      <c r="F75" s="1">
        <v>42</v>
      </c>
    </row>
    <row r="76" spans="1:6" x14ac:dyDescent="0.25">
      <c r="A76">
        <v>75</v>
      </c>
      <c r="B76" s="1" t="s">
        <v>6</v>
      </c>
      <c r="C76" s="1" t="s">
        <v>7</v>
      </c>
      <c r="D76" s="1">
        <v>69.900000000000006</v>
      </c>
      <c r="E76" s="1">
        <v>51.29</v>
      </c>
      <c r="F76" s="1">
        <v>76</v>
      </c>
    </row>
    <row r="77" spans="1:6" x14ac:dyDescent="0.25">
      <c r="A77">
        <v>76</v>
      </c>
      <c r="B77" s="1" t="s">
        <v>9</v>
      </c>
      <c r="C77" s="1" t="s">
        <v>11</v>
      </c>
      <c r="D77" s="1">
        <v>49.33</v>
      </c>
      <c r="E77" s="1">
        <v>56.46</v>
      </c>
      <c r="F77" s="1">
        <v>71</v>
      </c>
    </row>
    <row r="78" spans="1:6" x14ac:dyDescent="0.25">
      <c r="A78">
        <v>77</v>
      </c>
      <c r="B78" s="1" t="s">
        <v>6</v>
      </c>
      <c r="C78" s="1" t="s">
        <v>8</v>
      </c>
      <c r="D78" s="1">
        <v>41.89</v>
      </c>
      <c r="E78" s="1">
        <v>42.02</v>
      </c>
      <c r="F78" s="1">
        <v>108</v>
      </c>
    </row>
    <row r="79" spans="1:6" x14ac:dyDescent="0.25">
      <c r="A79">
        <v>78</v>
      </c>
      <c r="B79" s="1" t="s">
        <v>6</v>
      </c>
      <c r="C79" s="1" t="s">
        <v>7</v>
      </c>
      <c r="D79" s="1">
        <v>42.14</v>
      </c>
      <c r="E79" s="1">
        <v>34.369999999999997</v>
      </c>
      <c r="F79" s="1">
        <v>65</v>
      </c>
    </row>
    <row r="80" spans="1:6" x14ac:dyDescent="0.25">
      <c r="A80">
        <v>79</v>
      </c>
      <c r="B80" s="1" t="s">
        <v>6</v>
      </c>
      <c r="C80" s="1" t="s">
        <v>8</v>
      </c>
      <c r="D80" s="1">
        <v>46.46</v>
      </c>
      <c r="E80" s="1">
        <v>64.98</v>
      </c>
      <c r="F80" s="1">
        <v>96</v>
      </c>
    </row>
    <row r="81" spans="1:6" x14ac:dyDescent="0.25">
      <c r="A81">
        <v>80</v>
      </c>
      <c r="B81" s="1" t="s">
        <v>6</v>
      </c>
      <c r="C81" s="1" t="s">
        <v>8</v>
      </c>
      <c r="D81" s="1">
        <v>35.69</v>
      </c>
      <c r="E81" s="1">
        <v>44.62</v>
      </c>
      <c r="F81" s="1">
        <v>89</v>
      </c>
    </row>
    <row r="82" spans="1:6" x14ac:dyDescent="0.25">
      <c r="A82">
        <v>81</v>
      </c>
      <c r="B82" s="1" t="s">
        <v>9</v>
      </c>
      <c r="C82" s="1" t="s">
        <v>11</v>
      </c>
      <c r="D82" s="1">
        <v>49.44</v>
      </c>
      <c r="E82" s="1">
        <v>51.3</v>
      </c>
      <c r="F82" s="1">
        <v>22</v>
      </c>
    </row>
    <row r="83" spans="1:6" x14ac:dyDescent="0.25">
      <c r="A83">
        <v>82</v>
      </c>
      <c r="B83" s="1" t="s">
        <v>9</v>
      </c>
      <c r="C83" s="1" t="s">
        <v>11</v>
      </c>
      <c r="D83" s="1">
        <v>63.15</v>
      </c>
      <c r="E83" s="1">
        <v>40.6</v>
      </c>
      <c r="F83" s="1">
        <v>63</v>
      </c>
    </row>
    <row r="84" spans="1:6" x14ac:dyDescent="0.25">
      <c r="A84">
        <v>83</v>
      </c>
      <c r="B84" s="1" t="s">
        <v>6</v>
      </c>
      <c r="C84" s="1" t="s">
        <v>7</v>
      </c>
      <c r="D84" s="1">
        <v>56.72</v>
      </c>
      <c r="E84" s="1">
        <v>35.75</v>
      </c>
      <c r="F84" s="1">
        <v>62</v>
      </c>
    </row>
    <row r="85" spans="1:6" x14ac:dyDescent="0.25">
      <c r="A85">
        <v>84</v>
      </c>
      <c r="B85" s="1" t="s">
        <v>9</v>
      </c>
      <c r="C85" s="1" t="s">
        <v>11</v>
      </c>
      <c r="D85" s="1">
        <v>32.81</v>
      </c>
      <c r="E85" s="1">
        <v>49.59</v>
      </c>
      <c r="F85" s="1">
        <v>14</v>
      </c>
    </row>
    <row r="86" spans="1:6" x14ac:dyDescent="0.25">
      <c r="A86">
        <v>85</v>
      </c>
      <c r="B86" s="1" t="s">
        <v>6</v>
      </c>
      <c r="C86" s="1" t="s">
        <v>7</v>
      </c>
      <c r="D86" s="1">
        <v>58.64</v>
      </c>
      <c r="E86" s="1">
        <v>68.349999999999994</v>
      </c>
      <c r="F86" s="1">
        <v>104</v>
      </c>
    </row>
    <row r="87" spans="1:6" x14ac:dyDescent="0.25">
      <c r="A87">
        <v>86</v>
      </c>
      <c r="B87" s="1" t="s">
        <v>9</v>
      </c>
      <c r="C87" s="1" t="s">
        <v>10</v>
      </c>
      <c r="D87" s="1">
        <v>52.59</v>
      </c>
      <c r="E87" s="1">
        <v>44.11</v>
      </c>
      <c r="F87" s="1">
        <v>44</v>
      </c>
    </row>
    <row r="88" spans="1:6" x14ac:dyDescent="0.25">
      <c r="A88">
        <v>87</v>
      </c>
      <c r="B88" s="1" t="s">
        <v>9</v>
      </c>
      <c r="C88" s="1" t="s">
        <v>11</v>
      </c>
      <c r="D88" s="1">
        <v>66.05</v>
      </c>
      <c r="E88" s="1">
        <v>36.31</v>
      </c>
      <c r="F88" s="1">
        <v>22</v>
      </c>
    </row>
    <row r="89" spans="1:6" x14ac:dyDescent="0.25">
      <c r="A89">
        <v>88</v>
      </c>
      <c r="B89" s="1" t="s">
        <v>6</v>
      </c>
      <c r="C89" s="1" t="s">
        <v>8</v>
      </c>
      <c r="D89" s="1">
        <v>20.64</v>
      </c>
      <c r="E89" s="1">
        <v>42.38</v>
      </c>
      <c r="F89" s="1">
        <v>71</v>
      </c>
    </row>
    <row r="90" spans="1:6" x14ac:dyDescent="0.25">
      <c r="A90">
        <v>89</v>
      </c>
      <c r="B90" s="1" t="s">
        <v>6</v>
      </c>
      <c r="C90" s="1" t="s">
        <v>8</v>
      </c>
      <c r="D90" s="1">
        <v>46.77</v>
      </c>
      <c r="E90" s="1">
        <v>54.11</v>
      </c>
      <c r="F90" s="1">
        <v>76</v>
      </c>
    </row>
    <row r="91" spans="1:6" x14ac:dyDescent="0.25">
      <c r="A91">
        <v>90</v>
      </c>
      <c r="B91" s="1" t="s">
        <v>9</v>
      </c>
      <c r="C91" s="1" t="s">
        <v>11</v>
      </c>
      <c r="D91" s="1">
        <v>60.06</v>
      </c>
      <c r="E91" s="1">
        <v>51</v>
      </c>
      <c r="F91" s="1">
        <v>14</v>
      </c>
    </row>
    <row r="92" spans="1:6" x14ac:dyDescent="0.25">
      <c r="A92">
        <v>91</v>
      </c>
      <c r="B92" s="1" t="s">
        <v>9</v>
      </c>
      <c r="C92" s="1" t="s">
        <v>11</v>
      </c>
      <c r="D92" s="1">
        <v>28.98</v>
      </c>
      <c r="E92" s="1">
        <v>34.11</v>
      </c>
      <c r="F92" s="1">
        <v>59</v>
      </c>
    </row>
    <row r="93" spans="1:6" x14ac:dyDescent="0.25">
      <c r="A93">
        <v>92</v>
      </c>
      <c r="B93" s="1" t="s">
        <v>6</v>
      </c>
      <c r="C93" s="1" t="s">
        <v>8</v>
      </c>
      <c r="D93" s="1">
        <v>53.83</v>
      </c>
      <c r="E93" s="1">
        <v>43.92</v>
      </c>
      <c r="F93" s="1">
        <v>86</v>
      </c>
    </row>
    <row r="94" spans="1:6" x14ac:dyDescent="0.25">
      <c r="A94">
        <v>93</v>
      </c>
      <c r="B94" s="1" t="s">
        <v>9</v>
      </c>
      <c r="C94" s="1" t="s">
        <v>11</v>
      </c>
      <c r="D94" s="1">
        <v>43.72</v>
      </c>
      <c r="E94" s="1">
        <v>59.89</v>
      </c>
      <c r="F94" s="1">
        <v>78</v>
      </c>
    </row>
    <row r="95" spans="1:6" x14ac:dyDescent="0.25">
      <c r="A95">
        <v>94</v>
      </c>
      <c r="B95" s="1" t="s">
        <v>6</v>
      </c>
      <c r="C95" s="1" t="s">
        <v>8</v>
      </c>
      <c r="D95" s="1">
        <v>57.89</v>
      </c>
      <c r="E95" s="1">
        <v>55.66</v>
      </c>
      <c r="F95" s="1">
        <v>91</v>
      </c>
    </row>
    <row r="96" spans="1:6" x14ac:dyDescent="0.25">
      <c r="A96">
        <v>95</v>
      </c>
      <c r="B96" s="1" t="s">
        <v>9</v>
      </c>
      <c r="C96" s="1" t="s">
        <v>10</v>
      </c>
      <c r="D96" s="1">
        <v>45.57</v>
      </c>
      <c r="E96" s="1">
        <v>66.489999999999995</v>
      </c>
      <c r="F96" s="1">
        <v>72</v>
      </c>
    </row>
    <row r="97" spans="1:6" x14ac:dyDescent="0.25">
      <c r="A97">
        <v>96</v>
      </c>
      <c r="B97" s="1" t="s">
        <v>9</v>
      </c>
      <c r="C97" s="1" t="s">
        <v>8</v>
      </c>
      <c r="D97" s="1">
        <v>22</v>
      </c>
      <c r="E97" s="1">
        <v>33.99</v>
      </c>
      <c r="F97" s="1">
        <v>93</v>
      </c>
    </row>
    <row r="98" spans="1:6" x14ac:dyDescent="0.25">
      <c r="A98">
        <v>97</v>
      </c>
      <c r="B98" s="1" t="s">
        <v>9</v>
      </c>
      <c r="C98" s="1" t="s">
        <v>11</v>
      </c>
      <c r="D98" s="1">
        <v>66.930000000000007</v>
      </c>
      <c r="E98" s="1">
        <v>55.17</v>
      </c>
      <c r="F98" s="1">
        <v>86</v>
      </c>
    </row>
    <row r="99" spans="1:6" x14ac:dyDescent="0.25">
      <c r="A99">
        <v>98</v>
      </c>
      <c r="B99" s="1" t="s">
        <v>6</v>
      </c>
      <c r="C99" s="1" t="s">
        <v>7</v>
      </c>
      <c r="D99" s="1">
        <v>38.18</v>
      </c>
      <c r="E99" s="1">
        <v>50.14</v>
      </c>
      <c r="F99" s="1">
        <v>18</v>
      </c>
    </row>
    <row r="100" spans="1:6" x14ac:dyDescent="0.25">
      <c r="A100">
        <v>99</v>
      </c>
      <c r="B100" s="1" t="s">
        <v>9</v>
      </c>
      <c r="C100" s="1" t="s">
        <v>10</v>
      </c>
      <c r="D100" s="1">
        <v>48.77</v>
      </c>
      <c r="E100" s="1">
        <v>58.58</v>
      </c>
      <c r="F100" s="1">
        <v>87</v>
      </c>
    </row>
    <row r="101" spans="1:6" x14ac:dyDescent="0.25">
      <c r="A101">
        <v>100</v>
      </c>
      <c r="B101" s="1" t="s">
        <v>9</v>
      </c>
      <c r="C101" s="1" t="s">
        <v>10</v>
      </c>
      <c r="D101" s="1">
        <v>-1.97</v>
      </c>
      <c r="E101" s="1">
        <v>39.64</v>
      </c>
      <c r="F101" s="1">
        <v>100</v>
      </c>
    </row>
  </sheetData>
  <sortState ref="A2:F101">
    <sortCondition ref="A2:A1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0" zoomScaleNormal="120" workbookViewId="0">
      <selection activeCell="E1" sqref="E1"/>
    </sheetView>
  </sheetViews>
  <sheetFormatPr defaultRowHeight="15" x14ac:dyDescent="0.25"/>
  <cols>
    <col min="4" max="4" width="13.140625" bestFit="1" customWidth="1"/>
    <col min="5" max="5" width="11.28515625" bestFit="1" customWidth="1"/>
  </cols>
  <sheetData>
    <row r="1" spans="1:7" x14ac:dyDescent="0.25">
      <c r="A1" t="s">
        <v>12</v>
      </c>
    </row>
    <row r="2" spans="1:7" x14ac:dyDescent="0.25">
      <c r="E2" s="7" t="s">
        <v>24</v>
      </c>
      <c r="F2" s="3">
        <v>0.05</v>
      </c>
    </row>
    <row r="3" spans="1:7" x14ac:dyDescent="0.25">
      <c r="A3" t="s">
        <v>13</v>
      </c>
      <c r="B3" t="s">
        <v>14</v>
      </c>
      <c r="D3" s="2" t="s">
        <v>19</v>
      </c>
      <c r="E3" t="s">
        <v>21</v>
      </c>
    </row>
    <row r="4" spans="1:7" x14ac:dyDescent="0.25">
      <c r="A4" t="s">
        <v>15</v>
      </c>
      <c r="B4" t="s">
        <v>17</v>
      </c>
      <c r="D4" s="3" t="s">
        <v>9</v>
      </c>
      <c r="E4" s="4">
        <v>60</v>
      </c>
      <c r="F4" s="5">
        <f>E4/$E$6</f>
        <v>0.6</v>
      </c>
    </row>
    <row r="5" spans="1:7" x14ac:dyDescent="0.25">
      <c r="A5" t="s">
        <v>16</v>
      </c>
      <c r="B5" t="s">
        <v>18</v>
      </c>
      <c r="D5" s="3" t="s">
        <v>6</v>
      </c>
      <c r="E5" s="4">
        <v>40</v>
      </c>
      <c r="F5" s="5">
        <f>E5/$E$6</f>
        <v>0.4</v>
      </c>
      <c r="G5" s="6" t="s">
        <v>22</v>
      </c>
    </row>
    <row r="6" spans="1:7" x14ac:dyDescent="0.25">
      <c r="D6" s="3" t="s">
        <v>20</v>
      </c>
      <c r="E6" s="4">
        <v>100</v>
      </c>
    </row>
    <row r="7" spans="1:7" x14ac:dyDescent="0.25">
      <c r="B7" t="e">
        <f>_xlfn.Z.TEST(Data!B2:B101,50%,SQRT(0.5*0.5/100))</f>
        <v>#N/A</v>
      </c>
    </row>
    <row r="8" spans="1:7" x14ac:dyDescent="0.25">
      <c r="F8">
        <f>SQRT(0.5*0.5/100)</f>
        <v>0.05</v>
      </c>
      <c r="G8" s="6" t="s">
        <v>23</v>
      </c>
    </row>
    <row r="9" spans="1:7" x14ac:dyDescent="0.25">
      <c r="B9" s="9" t="s">
        <v>29</v>
      </c>
      <c r="C9" s="3">
        <f>(F5-0.5)/F8</f>
        <v>-1.9999999999999996</v>
      </c>
      <c r="F9">
        <f>_xlfn.NORM.S.INV(1-0.025)</f>
        <v>1.9599639845400536</v>
      </c>
      <c r="G9" t="s">
        <v>25</v>
      </c>
    </row>
    <row r="10" spans="1:7" x14ac:dyDescent="0.25">
      <c r="B10" s="9" t="s">
        <v>30</v>
      </c>
      <c r="C10">
        <f>_xlfn.NORM.S.DIST(C9,1)</f>
        <v>2.2750131948179219E-2</v>
      </c>
      <c r="F10">
        <f>F9*F8</f>
        <v>9.7998199227002689E-2</v>
      </c>
      <c r="G10" t="s">
        <v>26</v>
      </c>
    </row>
    <row r="11" spans="1:7" x14ac:dyDescent="0.25">
      <c r="B11" s="9" t="s">
        <v>31</v>
      </c>
      <c r="C11">
        <f>2*C10</f>
        <v>4.5500263896358438E-2</v>
      </c>
      <c r="D11" t="s">
        <v>32</v>
      </c>
      <c r="F11" s="8">
        <f>F5+F10</f>
        <v>0.49799819922700272</v>
      </c>
      <c r="G11" t="s">
        <v>27</v>
      </c>
    </row>
    <row r="12" spans="1:7" x14ac:dyDescent="0.25">
      <c r="F12" s="8">
        <f>F5-F10</f>
        <v>0.30200180077299732</v>
      </c>
      <c r="G12" t="s">
        <v>28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7" sqref="J7"/>
    </sheetView>
  </sheetViews>
  <sheetFormatPr defaultRowHeight="15" x14ac:dyDescent="0.25"/>
  <cols>
    <col min="1" max="1" width="13.140625" bestFit="1" customWidth="1"/>
    <col min="2" max="2" width="11.28515625" bestFit="1" customWidth="1"/>
  </cols>
  <sheetData>
    <row r="1" spans="1:6" x14ac:dyDescent="0.25">
      <c r="A1" t="s">
        <v>73</v>
      </c>
    </row>
    <row r="2" spans="1:6" x14ac:dyDescent="0.25">
      <c r="F2" t="s">
        <v>69</v>
      </c>
    </row>
    <row r="3" spans="1:6" x14ac:dyDescent="0.25">
      <c r="A3" s="2" t="s">
        <v>19</v>
      </c>
      <c r="B3" t="s">
        <v>33</v>
      </c>
      <c r="C3" t="s">
        <v>34</v>
      </c>
      <c r="D3" t="s">
        <v>35</v>
      </c>
      <c r="F3" t="s">
        <v>70</v>
      </c>
    </row>
    <row r="4" spans="1:6" ht="18" x14ac:dyDescent="0.35">
      <c r="A4" s="3" t="s">
        <v>7</v>
      </c>
      <c r="B4" s="4">
        <v>17</v>
      </c>
      <c r="C4">
        <v>25</v>
      </c>
      <c r="D4">
        <v>0.25</v>
      </c>
      <c r="F4" t="s">
        <v>71</v>
      </c>
    </row>
    <row r="5" spans="1:6" x14ac:dyDescent="0.25">
      <c r="A5" s="3" t="s">
        <v>8</v>
      </c>
      <c r="B5" s="4">
        <v>26</v>
      </c>
      <c r="C5">
        <v>25</v>
      </c>
      <c r="D5">
        <v>0.25</v>
      </c>
      <c r="F5" t="s">
        <v>72</v>
      </c>
    </row>
    <row r="6" spans="1:6" x14ac:dyDescent="0.25">
      <c r="A6" s="3" t="s">
        <v>10</v>
      </c>
      <c r="B6" s="4">
        <v>25</v>
      </c>
      <c r="C6">
        <v>25</v>
      </c>
      <c r="D6">
        <v>0.25</v>
      </c>
    </row>
    <row r="7" spans="1:6" x14ac:dyDescent="0.25">
      <c r="A7" s="3" t="s">
        <v>11</v>
      </c>
      <c r="B7" s="4">
        <v>32</v>
      </c>
      <c r="C7">
        <v>25</v>
      </c>
      <c r="D7">
        <v>0.25</v>
      </c>
    </row>
    <row r="8" spans="1:6" x14ac:dyDescent="0.25">
      <c r="A8" s="3" t="s">
        <v>20</v>
      </c>
      <c r="B8" s="4">
        <v>100</v>
      </c>
    </row>
    <row r="9" spans="1:6" x14ac:dyDescent="0.25">
      <c r="D9" t="s">
        <v>36</v>
      </c>
      <c r="E9" s="3">
        <f>_xlfn.CHISQ.TEST(B4:B7,C4:C7)</f>
        <v>0.20700045733107039</v>
      </c>
    </row>
    <row r="10" spans="1:6" x14ac:dyDescent="0.25">
      <c r="C1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Methods</vt:lpstr>
      <vt:lpstr>Data</vt:lpstr>
      <vt:lpstr>Belief 1</vt:lpstr>
      <vt:lpstr>Belief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2017-11-13T22:23:56Z</dcterms:created>
  <dcterms:modified xsi:type="dcterms:W3CDTF">2017-11-14T01:00:17Z</dcterms:modified>
</cp:coreProperties>
</file>