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embeddings/oleObject1.bin" ContentType="application/vnd.openxmlformats-officedocument.oleObject"/>
  <Override PartName="/xl/drawings/drawing6.xml" ContentType="application/vnd.openxmlformats-officedocument.drawing+xml"/>
  <Override PartName="/xl/drawings/drawing7.xml" ContentType="application/vnd.openxmlformats-officedocument.drawing+xml"/>
  <Override PartName="/xl/embeddings/oleObject2.bin" ContentType="application/vnd.openxmlformats-officedocument.oleObject"/>
  <Override PartName="/xl/drawings/drawing8.xml" ContentType="application/vnd.openxmlformats-officedocument.drawing+xml"/>
  <Override PartName="/xl/embeddings/oleObject3.bin" ContentType="application/vnd.openxmlformats-officedocument.oleObject"/>
  <Override PartName="/xl/embeddings/oleObject4.bin" ContentType="application/vnd.openxmlformats-officedocument.oleObject"/>
  <Override PartName="/xl/embeddings/oleObject5.bin" ContentType="application/vnd.openxmlformats-officedocument.oleObject"/>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embeddings/oleObject6.bin" ContentType="application/vnd.openxmlformats-officedocument.oleObject"/>
  <Override PartName="/xl/embeddings/oleObject7.bin" ContentType="application/vnd.openxmlformats-officedocument.oleObject"/>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comments3.xml" ContentType="application/vnd.openxmlformats-officedocument.spreadsheetml.comments+xml"/>
  <Override PartName="/xl/charts/chart1.xml" ContentType="application/vnd.openxmlformats-officedocument.drawingml.chart+xml"/>
  <Override PartName="/xl/drawings/drawing18.xml" ContentType="application/vnd.openxmlformats-officedocument.drawing+xml"/>
  <Override PartName="/xl/embeddings/oleObject8.bin" ContentType="application/vnd.openxmlformats-officedocument.oleObject"/>
  <Override PartName="/xl/embeddings/oleObject9.bin" ContentType="application/vnd.openxmlformats-officedocument.oleObject"/>
  <Override PartName="/xl/embeddings/oleObject10.bin" ContentType="application/vnd.openxmlformats-officedocument.oleObject"/>
  <Override PartName="/xl/embeddings/oleObject11.bin" ContentType="application/vnd.openxmlformats-officedocument.oleObject"/>
  <Override PartName="/xl/embeddings/oleObject12.bin" ContentType="application/vnd.openxmlformats-officedocument.oleObject"/>
  <Override PartName="/xl/drawings/drawing19.xml" ContentType="application/vnd.openxmlformats-officedocument.drawing+xml"/>
  <Override PartName="/xl/charts/chart2.xml" ContentType="application/vnd.openxmlformats-officedocument.drawingml.chart+xml"/>
  <Override PartName="/xl/drawings/drawing20.xml" ContentType="application/vnd.openxmlformats-officedocument.drawingml.chartshapes+xml"/>
  <Override PartName="/xl/drawings/drawing21.xml" ContentType="application/vnd.openxmlformats-officedocument.drawing+xml"/>
  <Override PartName="/xl/charts/chart3.xml" ContentType="application/vnd.openxmlformats-officedocument.drawingml.chart+xml"/>
  <Override PartName="/xl/drawings/drawing22.xml" ContentType="application/vnd.openxmlformats-officedocument.drawingml.chartshapes+xml"/>
  <Override PartName="/xl/drawings/drawing23.xml" ContentType="application/vnd.openxmlformats-officedocument.drawing+xml"/>
  <Override PartName="/xl/charts/chart4.xml" ContentType="application/vnd.openxmlformats-officedocument.drawingml.chart+xml"/>
  <Override PartName="/xl/drawings/drawing24.xml" ContentType="application/vnd.openxmlformats-officedocument.drawingml.chartshapes+xml"/>
  <Override PartName="/xl/drawings/drawing2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201"/>
  <workbookPr defaultThemeVersion="124226"/>
  <mc:AlternateContent xmlns:mc="http://schemas.openxmlformats.org/markup-compatibility/2006">
    <mc:Choice Requires="x15">
      <x15ac:absPath xmlns:x15ac="http://schemas.microsoft.com/office/spreadsheetml/2010/11/ac" url="C:\Users\RAndrews\Documents\Sharpe text\Sharp 3rd ed\"/>
    </mc:Choice>
  </mc:AlternateContent>
  <bookViews>
    <workbookView xWindow="600" yWindow="450" windowWidth="8940" windowHeight="3855"/>
  </bookViews>
  <sheets>
    <sheet name="Intro" sheetId="25" r:id="rId1"/>
    <sheet name="Measurements" sheetId="26" r:id="rId2"/>
    <sheet name="Correlation" sheetId="27" r:id="rId3"/>
    <sheet name="Reg 1" sheetId="1" r:id="rId4"/>
    <sheet name="Line" sheetId="2" r:id="rId5"/>
    <sheet name="Mult. Reg." sheetId="3" r:id="rId6"/>
    <sheet name="SS" sheetId="4" r:id="rId7"/>
    <sheet name="R-Square" sheetId="5" r:id="rId8"/>
    <sheet name="MSE" sheetId="6" r:id="rId9"/>
    <sheet name="ANOVA" sheetId="8" r:id="rId10"/>
    <sheet name="Excel ANOVA" sheetId="9" r:id="rId11"/>
    <sheet name="1 Coef." sheetId="10" r:id="rId12"/>
    <sheet name="t-test" sheetId="11" r:id="rId13"/>
    <sheet name="Collinearity" sheetId="15" r:id="rId14"/>
    <sheet name="Model criteria" sheetId="17" r:id="rId15"/>
    <sheet name="Assumptions" sheetId="18" r:id="rId16"/>
    <sheet name="Dummy" sheetId="16" r:id="rId17"/>
    <sheet name="Dummy example" sheetId="28" r:id="rId18"/>
    <sheet name="Confidence Intervals" sheetId="19" r:id="rId19"/>
    <sheet name="Confidence Intervals (2)" sheetId="24" r:id="rId20"/>
    <sheet name="CI example 1" sheetId="20" r:id="rId21"/>
    <sheet name="CI transform ex" sheetId="21" r:id="rId22"/>
    <sheet name="CI mult. regression" sheetId="22" r:id="rId23"/>
    <sheet name="Sheet1" sheetId="23" r:id="rId24"/>
  </sheets>
  <definedNames>
    <definedName name="avg">'Confidence Intervals (2)'!$C$24</definedName>
    <definedName name="Int">'Confidence Intervals (2)'!$C$20</definedName>
    <definedName name="MSE">'Confidence Intervals (2)'!$C$22</definedName>
    <definedName name="n">'Confidence Intervals (2)'!$C$25</definedName>
    <definedName name="Slope">'Confidence Intervals (2)'!$C$21</definedName>
    <definedName name="ssx">'Confidence Intervals (2)'!$C$23</definedName>
    <definedName name="t">'Confidence Intervals (2)'!$C$26</definedName>
  </definedNames>
  <calcPr calcId="171027"/>
</workbook>
</file>

<file path=xl/calcChain.xml><?xml version="1.0" encoding="utf-8"?>
<calcChain xmlns="http://schemas.openxmlformats.org/spreadsheetml/2006/main">
  <c r="J5" i="28" l="1"/>
  <c r="K5" i="28"/>
  <c r="J6" i="28"/>
  <c r="K6" i="28"/>
  <c r="J7" i="28"/>
  <c r="K7" i="28"/>
  <c r="J8" i="28"/>
  <c r="K8" i="28"/>
  <c r="J9" i="28"/>
  <c r="K9" i="28"/>
  <c r="J10" i="28"/>
  <c r="K10" i="28"/>
  <c r="J11" i="28"/>
  <c r="K11" i="28"/>
  <c r="J12" i="28"/>
  <c r="K12" i="28"/>
  <c r="J13" i="28"/>
  <c r="K13" i="28"/>
  <c r="J14" i="28"/>
  <c r="K14" i="28"/>
  <c r="J15" i="28"/>
  <c r="K15" i="28"/>
  <c r="J16" i="28"/>
  <c r="K16" i="28"/>
  <c r="J17" i="28"/>
  <c r="K17" i="28"/>
  <c r="J18" i="28"/>
  <c r="K18" i="28"/>
  <c r="J19" i="28"/>
  <c r="K19" i="28"/>
  <c r="J20" i="28"/>
  <c r="K20" i="28"/>
  <c r="J21" i="28"/>
  <c r="K21" i="28"/>
  <c r="J22" i="28"/>
  <c r="K22" i="28"/>
  <c r="J23" i="28"/>
  <c r="K23" i="28"/>
  <c r="K4" i="28"/>
  <c r="J4" i="28"/>
  <c r="J26" i="28"/>
  <c r="H26" i="28"/>
  <c r="G26" i="28"/>
  <c r="I18" i="28" s="1"/>
  <c r="J53" i="28"/>
  <c r="I53" i="28"/>
  <c r="G54" i="28"/>
  <c r="K54" i="28"/>
  <c r="H53" i="28"/>
  <c r="K53" i="28" s="1"/>
  <c r="G53" i="28"/>
  <c r="H47" i="28"/>
  <c r="K47" i="28" s="1"/>
  <c r="J47" i="28"/>
  <c r="I47" i="28"/>
  <c r="J42" i="28"/>
  <c r="H48" i="28"/>
  <c r="K48" i="28" s="1"/>
  <c r="G48" i="28"/>
  <c r="G47" i="28"/>
  <c r="G42" i="28"/>
  <c r="K42" i="28" s="1"/>
  <c r="I42" i="28"/>
  <c r="G43" i="28"/>
  <c r="H43" i="28"/>
  <c r="K43" i="28" s="1"/>
  <c r="H42" i="28"/>
  <c r="Y21" i="28"/>
  <c r="Y20" i="28"/>
  <c r="Y19" i="28"/>
  <c r="Y18" i="28"/>
  <c r="Y17" i="28"/>
  <c r="Y16" i="28"/>
  <c r="Y15" i="28"/>
  <c r="Y14" i="28"/>
  <c r="Y13" i="28"/>
  <c r="Y12" i="28"/>
  <c r="Y11" i="28"/>
  <c r="Y10" i="28"/>
  <c r="Y9" i="28"/>
  <c r="Y8" i="28"/>
  <c r="Y7" i="28"/>
  <c r="Y6" i="28"/>
  <c r="Y5" i="28"/>
  <c r="Y4" i="28"/>
  <c r="Y3" i="28"/>
  <c r="Y2" i="28"/>
  <c r="J36" i="28"/>
  <c r="J31" i="28"/>
  <c r="I36" i="28"/>
  <c r="I31" i="28"/>
  <c r="H37" i="28"/>
  <c r="K37" i="28" s="1"/>
  <c r="G37" i="28"/>
  <c r="H36" i="28"/>
  <c r="G36" i="28"/>
  <c r="K36" i="28" s="1"/>
  <c r="H32" i="28"/>
  <c r="K32" i="28" s="1"/>
  <c r="G32" i="28"/>
  <c r="H31" i="28"/>
  <c r="K31" i="28" s="1"/>
  <c r="G31" i="28"/>
  <c r="N23" i="28"/>
  <c r="N22" i="28"/>
  <c r="N21" i="28"/>
  <c r="N20" i="28"/>
  <c r="N19" i="28"/>
  <c r="N10" i="28"/>
  <c r="N18" i="28"/>
  <c r="N17" i="28"/>
  <c r="N16" i="28"/>
  <c r="N15" i="28"/>
  <c r="N9" i="28"/>
  <c r="N14" i="28"/>
  <c r="N8" i="28"/>
  <c r="N13" i="28"/>
  <c r="N12" i="28"/>
  <c r="N7" i="28"/>
  <c r="N11" i="28"/>
  <c r="N6" i="28"/>
  <c r="N5" i="28"/>
  <c r="N4" i="28"/>
  <c r="A9" i="24"/>
  <c r="H8" i="24"/>
  <c r="B8" i="24" s="1"/>
  <c r="F12" i="22"/>
  <c r="D3" i="22"/>
  <c r="E3" i="22"/>
  <c r="D4" i="22"/>
  <c r="E4" i="22"/>
  <c r="D5" i="22"/>
  <c r="E5" i="22"/>
  <c r="D6" i="22"/>
  <c r="E6" i="22"/>
  <c r="D7" i="22"/>
  <c r="E7" i="22"/>
  <c r="D8" i="22"/>
  <c r="E8" i="22"/>
  <c r="D9" i="22"/>
  <c r="E9" i="22"/>
  <c r="E2" i="22"/>
  <c r="D2" i="22"/>
  <c r="F3" i="22"/>
  <c r="F4" i="22"/>
  <c r="F5" i="22"/>
  <c r="F6" i="22"/>
  <c r="F7" i="22"/>
  <c r="F8" i="22"/>
  <c r="F9" i="22"/>
  <c r="F2" i="22"/>
  <c r="E19" i="21"/>
  <c r="E15" i="21"/>
  <c r="E16" i="21" s="1"/>
  <c r="E17" i="21" s="1"/>
  <c r="E18" i="21" s="1"/>
  <c r="E20" i="21" s="1"/>
  <c r="B10" i="21"/>
  <c r="A10" i="21"/>
  <c r="C9" i="21"/>
  <c r="C8" i="21"/>
  <c r="C7" i="21"/>
  <c r="C6" i="21"/>
  <c r="C5" i="21"/>
  <c r="C4" i="21"/>
  <c r="C3" i="21"/>
  <c r="C2" i="21"/>
  <c r="C10" i="21" s="1"/>
  <c r="I16" i="20"/>
  <c r="I17" i="20" s="1"/>
  <c r="E16" i="20"/>
  <c r="B10" i="20"/>
  <c r="A10" i="20"/>
  <c r="E15" i="20" s="1"/>
  <c r="E17" i="20" s="1"/>
  <c r="E14" i="20"/>
  <c r="C3" i="20"/>
  <c r="C4" i="20"/>
  <c r="C5" i="20"/>
  <c r="C10" i="20" s="1"/>
  <c r="C6" i="20"/>
  <c r="C7" i="20"/>
  <c r="C8" i="20"/>
  <c r="C9" i="20"/>
  <c r="C2" i="20"/>
  <c r="A16" i="10"/>
  <c r="I15" i="20"/>
  <c r="H9" i="24"/>
  <c r="B9" i="24"/>
  <c r="A10" i="24"/>
  <c r="H10" i="24" s="1"/>
  <c r="B10" i="24" s="1"/>
  <c r="A11" i="24"/>
  <c r="H11" i="24" s="1"/>
  <c r="B11" i="24" s="1"/>
  <c r="I14" i="28"/>
  <c r="I7" i="28"/>
  <c r="K26" i="28"/>
  <c r="I5" i="28"/>
  <c r="I9" i="28"/>
  <c r="I13" i="28"/>
  <c r="I17" i="28"/>
  <c r="I21" i="28"/>
  <c r="I10" i="28"/>
  <c r="I22" i="28"/>
  <c r="I6" i="28"/>
  <c r="I4" i="28"/>
  <c r="I20" i="28"/>
  <c r="I16" i="28"/>
  <c r="I12" i="28"/>
  <c r="I8" i="28"/>
  <c r="I23" i="28"/>
  <c r="I19" i="28"/>
  <c r="I15" i="28"/>
  <c r="I11" i="28"/>
  <c r="E21" i="21" l="1"/>
  <c r="E22" i="21"/>
  <c r="E19" i="20"/>
  <c r="J27" i="21" s="1"/>
  <c r="E18" i="20"/>
  <c r="K27" i="21" s="1"/>
  <c r="I19" i="20"/>
  <c r="I22" i="21" s="1"/>
  <c r="I18" i="20"/>
  <c r="I21" i="21" s="1"/>
  <c r="A12" i="24"/>
  <c r="H12" i="24" l="1"/>
  <c r="B12" i="24" s="1"/>
  <c r="A13" i="24"/>
  <c r="H13" i="24" l="1"/>
  <c r="B13" i="24" s="1"/>
  <c r="A14" i="24"/>
  <c r="A15" i="24" l="1"/>
  <c r="H14" i="24"/>
  <c r="B14" i="24" s="1"/>
  <c r="H15" i="24" l="1"/>
  <c r="B15" i="24" s="1"/>
  <c r="A16" i="24"/>
  <c r="H16" i="24" l="1"/>
  <c r="B16" i="24" s="1"/>
  <c r="A17" i="24"/>
  <c r="H17" i="24" l="1"/>
  <c r="B17" i="24" s="1"/>
  <c r="A18" i="24"/>
  <c r="H18" i="24" s="1"/>
  <c r="B18" i="24" s="1"/>
  <c r="C25" i="24"/>
  <c r="C26" i="24" s="1"/>
  <c r="C23" i="24"/>
  <c r="C24" i="24"/>
  <c r="C21" i="24" l="1"/>
  <c r="C20" i="24"/>
  <c r="C22" i="24"/>
  <c r="C27" i="24"/>
  <c r="C17" i="24" l="1"/>
  <c r="F17" i="24" s="1"/>
  <c r="C9" i="24"/>
  <c r="D9" i="24" s="1"/>
  <c r="C10" i="24"/>
  <c r="E10" i="24" s="1"/>
  <c r="C11" i="24"/>
  <c r="D11" i="24" s="1"/>
  <c r="C18" i="24"/>
  <c r="F18" i="24" s="1"/>
  <c r="C15" i="24"/>
  <c r="G15" i="24" s="1"/>
  <c r="C16" i="24"/>
  <c r="G16" i="24" s="1"/>
  <c r="C14" i="24"/>
  <c r="F14" i="24" s="1"/>
  <c r="C13" i="24"/>
  <c r="F13" i="24" s="1"/>
  <c r="C12" i="24"/>
  <c r="D12" i="24" s="1"/>
  <c r="C8" i="24"/>
  <c r="F8" i="24" s="1"/>
  <c r="F9" i="24" l="1"/>
  <c r="I17" i="24"/>
  <c r="E17" i="24"/>
  <c r="E15" i="24"/>
  <c r="E9" i="24"/>
  <c r="F15" i="24"/>
  <c r="I9" i="24"/>
  <c r="D15" i="24"/>
  <c r="F12" i="24"/>
  <c r="G9" i="24"/>
  <c r="G10" i="24"/>
  <c r="D17" i="24"/>
  <c r="G17" i="24"/>
  <c r="E16" i="24"/>
  <c r="I8" i="24"/>
  <c r="I16" i="24"/>
  <c r="G8" i="24"/>
  <c r="E8" i="24"/>
  <c r="D16" i="24"/>
  <c r="F10" i="24"/>
  <c r="I18" i="24"/>
  <c r="D14" i="24"/>
  <c r="D18" i="24"/>
  <c r="I13" i="24"/>
  <c r="E18" i="24"/>
  <c r="G13" i="24"/>
  <c r="G18" i="24"/>
  <c r="E13" i="24"/>
  <c r="F16" i="24"/>
  <c r="D8" i="24"/>
  <c r="I10" i="24"/>
  <c r="D10" i="24"/>
  <c r="I14" i="24"/>
  <c r="G11" i="24"/>
  <c r="I15" i="24"/>
  <c r="G14" i="24"/>
  <c r="I11" i="24"/>
  <c r="E11" i="24"/>
  <c r="E14" i="24"/>
  <c r="F11" i="24"/>
  <c r="G12" i="24"/>
  <c r="I12" i="24"/>
  <c r="E12" i="24"/>
  <c r="D13" i="24"/>
  <c r="I19" i="24" l="1"/>
  <c r="C28" i="24" s="1"/>
  <c r="J2" i="24" s="1"/>
</calcChain>
</file>

<file path=xl/comments1.xml><?xml version="1.0" encoding="utf-8"?>
<comments xmlns="http://schemas.openxmlformats.org/spreadsheetml/2006/main">
  <authors>
    <author>RAndrews</author>
  </authors>
  <commentList>
    <comment ref="B4" authorId="0" shapeId="0">
      <text>
        <r>
          <rPr>
            <b/>
            <sz val="9"/>
            <color indexed="81"/>
            <rFont val="Tahoma"/>
            <family val="2"/>
          </rPr>
          <t>This is a characteristic of the Phenomenon (either a population or a process).</t>
        </r>
        <r>
          <rPr>
            <sz val="9"/>
            <color indexed="81"/>
            <rFont val="Tahoma"/>
            <family val="2"/>
          </rPr>
          <t xml:space="preserve">
</t>
        </r>
      </text>
    </comment>
    <comment ref="C4" authorId="0" shapeId="0">
      <text>
        <r>
          <rPr>
            <b/>
            <sz val="9"/>
            <color indexed="81"/>
            <rFont val="Tahoma"/>
            <family val="2"/>
          </rPr>
          <t>Each statistic listed is an unbiased estimator of the corresponding parameter.</t>
        </r>
        <r>
          <rPr>
            <sz val="9"/>
            <color indexed="81"/>
            <rFont val="Tahoma"/>
            <family val="2"/>
          </rPr>
          <t xml:space="preserve">
</t>
        </r>
      </text>
    </comment>
    <comment ref="D9" authorId="0" shapeId="0">
      <text>
        <r>
          <rPr>
            <b/>
            <sz val="9"/>
            <color indexed="81"/>
            <rFont val="Tahoma"/>
            <family val="2"/>
          </rPr>
          <t>Measurement of Linear Association between X &amp; Y (-1 to +1)</t>
        </r>
        <r>
          <rPr>
            <sz val="9"/>
            <color indexed="81"/>
            <rFont val="Tahoma"/>
            <family val="2"/>
          </rPr>
          <t xml:space="preserve">
</t>
        </r>
      </text>
    </comment>
    <comment ref="B10" authorId="0" shapeId="0">
      <text>
        <r>
          <rPr>
            <b/>
            <sz val="9"/>
            <color indexed="81"/>
            <rFont val="Tahoma"/>
            <family val="2"/>
          </rPr>
          <t>Because there is no widely accepted notation for this I am using the EXCEL 2010 function name.</t>
        </r>
        <r>
          <rPr>
            <sz val="9"/>
            <color indexed="81"/>
            <rFont val="Tahoma"/>
            <family val="2"/>
          </rPr>
          <t xml:space="preserve">
</t>
        </r>
      </text>
    </comment>
    <comment ref="C10" authorId="0" shapeId="0">
      <text>
        <r>
          <rPr>
            <b/>
            <sz val="9"/>
            <color indexed="81"/>
            <rFont val="Tahoma"/>
            <family val="2"/>
          </rPr>
          <t>Because there is no widely accepted notation for this I am using the EXCEL 2010 function name.</t>
        </r>
        <r>
          <rPr>
            <sz val="9"/>
            <color indexed="81"/>
            <rFont val="Tahoma"/>
            <family val="2"/>
          </rPr>
          <t xml:space="preserve">
</t>
        </r>
      </text>
    </comment>
  </commentList>
</comments>
</file>

<file path=xl/comments2.xml><?xml version="1.0" encoding="utf-8"?>
<comments xmlns="http://schemas.openxmlformats.org/spreadsheetml/2006/main">
  <authors>
    <author>RAndrews</author>
  </authors>
  <commentList>
    <comment ref="D14" authorId="0" shapeId="0">
      <text>
        <r>
          <rPr>
            <sz val="9"/>
            <color indexed="81"/>
            <rFont val="Tahoma"/>
            <family val="2"/>
          </rPr>
          <t xml:space="preserve">The CORREL function works in all versions of EXCEL.
</t>
        </r>
      </text>
    </comment>
  </commentList>
</comments>
</file>

<file path=xl/comments3.xml><?xml version="1.0" encoding="utf-8"?>
<comments xmlns="http://schemas.openxmlformats.org/spreadsheetml/2006/main">
  <authors>
    <author>A satisfied Microsoft Office user</author>
  </authors>
  <commentList>
    <comment ref="C3" authorId="0" shapeId="0">
      <text>
        <r>
          <rPr>
            <sz val="9"/>
            <color indexed="81"/>
            <rFont val="Tahoma"/>
            <family val="2"/>
          </rPr>
          <t xml:space="preserve">Number of Beds at the facility providing long-term care.  
</t>
        </r>
      </text>
    </comment>
    <comment ref="D3" authorId="0" shapeId="0">
      <text>
        <r>
          <rPr>
            <sz val="9"/>
            <color indexed="81"/>
            <rFont val="Tahoma"/>
            <family val="2"/>
          </rPr>
          <t xml:space="preserve">Location of the facility
</t>
        </r>
      </text>
    </comment>
    <comment ref="E3" authorId="0" shapeId="0">
      <text>
        <r>
          <rPr>
            <sz val="9"/>
            <color indexed="81"/>
            <rFont val="Tahoma"/>
            <family val="2"/>
          </rPr>
          <t xml:space="preserve">What program handles complaint resolution?  Local program or State department for aging.
</t>
        </r>
      </text>
    </comment>
  </commentList>
</comments>
</file>

<file path=xl/sharedStrings.xml><?xml version="1.0" encoding="utf-8"?>
<sst xmlns="http://schemas.openxmlformats.org/spreadsheetml/2006/main" count="619" uniqueCount="198">
  <si>
    <t>Excel Output for summary measures and ANOVA</t>
  </si>
  <si>
    <t>SUMMARY OUTPUT</t>
  </si>
  <si>
    <t>Regression Statistics</t>
  </si>
  <si>
    <t>Multiple R</t>
  </si>
  <si>
    <t>R Square</t>
  </si>
  <si>
    <t xml:space="preserve">  24.2 % of the variability of Y can be explained by the model</t>
  </si>
  <si>
    <t>Adjusted R Square</t>
  </si>
  <si>
    <t>Standard Error</t>
  </si>
  <si>
    <t>Observations</t>
  </si>
  <si>
    <r>
      <t>df</t>
    </r>
    <r>
      <rPr>
        <b/>
        <sz val="10"/>
        <color indexed="20"/>
        <rFont val="Arial"/>
        <family val="2"/>
      </rPr>
      <t xml:space="preserve"> = degrees of freedom</t>
    </r>
  </si>
  <si>
    <t>ANOVA</t>
  </si>
  <si>
    <t>p-value for ANOVA test</t>
  </si>
  <si>
    <t>df</t>
  </si>
  <si>
    <t>SS</t>
  </si>
  <si>
    <t>MS</t>
  </si>
  <si>
    <t>F</t>
  </si>
  <si>
    <t>Significance F</t>
  </si>
  <si>
    <t>Regression</t>
  </si>
  <si>
    <t>Residual</t>
  </si>
  <si>
    <t>Total</t>
  </si>
  <si>
    <t>= t table value for a 95% Confidence Interval with df(Error)=10</t>
  </si>
  <si>
    <t>Coefficients</t>
  </si>
  <si>
    <t>t Stat</t>
  </si>
  <si>
    <t>P-value</t>
  </si>
  <si>
    <t>Lower 95%</t>
  </si>
  <si>
    <t>Upper 95%</t>
  </si>
  <si>
    <t>Lower 90.0%</t>
  </si>
  <si>
    <t>Upper 90.0%</t>
  </si>
  <si>
    <t>Intercept</t>
  </si>
  <si>
    <t>Attend</t>
  </si>
  <si>
    <t>GPA</t>
  </si>
  <si>
    <t>Soph</t>
  </si>
  <si>
    <t>Junior</t>
  </si>
  <si>
    <t>Senior</t>
  </si>
  <si>
    <t>Freshman = Reference</t>
  </si>
  <si>
    <t>Sophomore = Reference</t>
  </si>
  <si>
    <t>Senior = Reference</t>
  </si>
  <si>
    <t>Category</t>
  </si>
  <si>
    <t>Fresh</t>
  </si>
  <si>
    <t>Freshman</t>
  </si>
  <si>
    <t>Sophomore</t>
  </si>
  <si>
    <t>1.  Choose a model that explains as much of the total variability of Y as possible</t>
  </si>
  <si>
    <r>
      <t>Bigger R</t>
    </r>
    <r>
      <rPr>
        <vertAlign val="superscript"/>
        <sz val="12"/>
        <rFont val="Arial"/>
        <family val="2"/>
      </rPr>
      <t>2</t>
    </r>
    <r>
      <rPr>
        <sz val="12"/>
        <rFont val="Arial"/>
        <family val="2"/>
      </rPr>
      <t xml:space="preserve"> is better.</t>
    </r>
  </si>
  <si>
    <t>2.  Choose a simple model (KISS principle)</t>
  </si>
  <si>
    <t>Smaller number of predictor variables is simpler</t>
  </si>
  <si>
    <t>3.  Only include variables with coefficients that are significantly different from 0.</t>
  </si>
  <si>
    <t>4.  Make sure the model makes sense relative to your understanding of reality</t>
  </si>
  <si>
    <t>Coeff</t>
  </si>
  <si>
    <t>Regression will calculate a coefficient for each variable.</t>
  </si>
  <si>
    <r>
      <t xml:space="preserve">                 Standard Error for Mean of Y when X=x</t>
    </r>
    <r>
      <rPr>
        <b/>
        <vertAlign val="subscript"/>
        <sz val="10"/>
        <color indexed="17"/>
        <rFont val="Calibri"/>
        <family val="2"/>
      </rPr>
      <t>0</t>
    </r>
  </si>
  <si>
    <r>
      <t>SE(</t>
    </r>
    <r>
      <rPr>
        <b/>
        <sz val="10"/>
        <color indexed="12"/>
        <rFont val="Times New Roman"/>
        <family val="1"/>
      </rPr>
      <t>ŷ</t>
    </r>
    <r>
      <rPr>
        <b/>
        <vertAlign val="subscript"/>
        <sz val="10"/>
        <color indexed="12"/>
        <rFont val="Arial"/>
        <family val="2"/>
      </rPr>
      <t>0</t>
    </r>
    <r>
      <rPr>
        <b/>
        <sz val="10"/>
        <color indexed="12"/>
        <rFont val="Arial"/>
        <family val="2"/>
      </rPr>
      <t>) = Standard Error for Individual Y when X=x</t>
    </r>
    <r>
      <rPr>
        <b/>
        <vertAlign val="subscript"/>
        <sz val="10"/>
        <color indexed="12"/>
        <rFont val="Calibri"/>
        <family val="2"/>
      </rPr>
      <t>0</t>
    </r>
  </si>
  <si>
    <r>
      <t>SE(ŷ</t>
    </r>
    <r>
      <rPr>
        <vertAlign val="subscript"/>
        <sz val="10"/>
        <rFont val="Arial"/>
        <family val="2"/>
      </rPr>
      <t>0</t>
    </r>
    <r>
      <rPr>
        <sz val="10"/>
        <rFont val="Arial"/>
        <family val="2"/>
      </rPr>
      <t>) =</t>
    </r>
  </si>
  <si>
    <t xml:space="preserve">Also </t>
  </si>
  <si>
    <r>
      <t>Standard Error for Mean of Y when X=x</t>
    </r>
    <r>
      <rPr>
        <b/>
        <vertAlign val="subscript"/>
        <sz val="10"/>
        <color indexed="17"/>
        <rFont val="Calibri"/>
        <family val="2"/>
      </rPr>
      <t>ν</t>
    </r>
  </si>
  <si>
    <r>
      <t>Standard Error for Individual Y when X=x</t>
    </r>
    <r>
      <rPr>
        <b/>
        <vertAlign val="subscript"/>
        <sz val="10"/>
        <color indexed="12"/>
        <rFont val="Calibri"/>
        <family val="2"/>
      </rPr>
      <t>ν</t>
    </r>
  </si>
  <si>
    <t>X</t>
  </si>
  <si>
    <t>Y</t>
  </si>
  <si>
    <t>Find a 90% confidence interval for the mean of Y when x=3</t>
  </si>
  <si>
    <t>Find a 90% confidence interval for a new individual predicted value of Y when x=3</t>
  </si>
  <si>
    <t>X-3</t>
  </si>
  <si>
    <t>If x =3 find the anticipated or predicted value for Y, Y^(x=3)</t>
  </si>
  <si>
    <t xml:space="preserve">= Y^ for x =3 </t>
  </si>
  <si>
    <t xml:space="preserve">Mean </t>
  </si>
  <si>
    <t>= SE(mean of Y when x=3)</t>
  </si>
  <si>
    <t>= Table Value or CV for 90% CI, df = 6</t>
  </si>
  <si>
    <t>= ME or Margin of Error</t>
  </si>
  <si>
    <t xml:space="preserve">= 90% Upper Limit </t>
  </si>
  <si>
    <t xml:space="preserve">= 90% Lower Limit </t>
  </si>
  <si>
    <t>= SE(individual value of Y when x=3)</t>
  </si>
  <si>
    <t>Calculated with formula on page 450</t>
  </si>
  <si>
    <t>Calculated with formula on page 452</t>
  </si>
  <si>
    <t>Y^ for x =3 is the intercept using x-3</t>
  </si>
  <si>
    <t>90% confidence interval for the mean of Y when x=3</t>
  </si>
  <si>
    <t>Values from the previous tab using formulas</t>
  </si>
  <si>
    <t>= Variance (mean of Y when x=3)</t>
  </si>
  <si>
    <t>= Variance (individual Y when x=3) = Variance (mean of Y when x=3)+ MSE</t>
  </si>
  <si>
    <t>90% limits from the previous tab using formulas</t>
  </si>
  <si>
    <t>X1</t>
  </si>
  <si>
    <t>X2</t>
  </si>
  <si>
    <t>x1-3</t>
  </si>
  <si>
    <t>x2-20</t>
  </si>
  <si>
    <t>Y^(X1=3 &amp; X2=20)=</t>
  </si>
  <si>
    <t>Confidence Interval for Predicted Mean of Y</t>
  </si>
  <si>
    <t>Confidence Interval for Predicted Individual value of Y</t>
  </si>
  <si>
    <t>Andrews criteria for selecting the best fitted function to model a phenomenon:</t>
  </si>
  <si>
    <t>* Relatively few predictors, to keep the model simple</t>
  </si>
  <si>
    <t xml:space="preserve">* No cases with high leverage (set apart from the rest of the data in the independent variable space). </t>
  </si>
  <si>
    <t>* No cases with extraordinarily large residuals.</t>
  </si>
  <si>
    <t>* Predictor variables (reliably measured) that are relatively unrelated to each other.</t>
  </si>
  <si>
    <r>
      <t>* Relatively high R</t>
    </r>
    <r>
      <rPr>
        <b/>
        <vertAlign val="superscript"/>
        <sz val="14"/>
        <color indexed="12"/>
        <rFont val="Arial"/>
        <family val="2"/>
      </rPr>
      <t>2</t>
    </r>
    <r>
      <rPr>
        <b/>
        <sz val="14"/>
        <color indexed="12"/>
        <rFont val="Arial"/>
        <family val="2"/>
      </rPr>
      <t xml:space="preserve"> accounting for as much of the variability in Y as possible.</t>
    </r>
  </si>
  <si>
    <r>
      <t>* Relatively small value of s</t>
    </r>
    <r>
      <rPr>
        <b/>
        <vertAlign val="subscript"/>
        <sz val="14"/>
        <color indexed="12"/>
        <rFont val="Arial"/>
        <family val="2"/>
      </rPr>
      <t>e</t>
    </r>
    <r>
      <rPr>
        <b/>
        <sz val="14"/>
        <color indexed="12"/>
        <rFont val="Arial"/>
        <family val="2"/>
      </rPr>
      <t xml:space="preserve">, indicating a small standard deviation of errors.  </t>
    </r>
  </si>
  <si>
    <r>
      <t>Note s</t>
    </r>
    <r>
      <rPr>
        <b/>
        <vertAlign val="subscript"/>
        <sz val="12"/>
        <rFont val="Arial"/>
        <family val="2"/>
      </rPr>
      <t>e</t>
    </r>
    <r>
      <rPr>
        <b/>
        <vertAlign val="superscript"/>
        <sz val="12"/>
        <rFont val="Arial"/>
        <family val="2"/>
      </rPr>
      <t>2</t>
    </r>
    <r>
      <rPr>
        <b/>
        <sz val="12"/>
        <rFont val="Arial"/>
        <family val="2"/>
      </rPr>
      <t xml:space="preserve"> = SSE / df(error).  If R</t>
    </r>
    <r>
      <rPr>
        <b/>
        <vertAlign val="superscript"/>
        <sz val="12"/>
        <rFont val="Arial"/>
        <family val="2"/>
      </rPr>
      <t>2</t>
    </r>
    <r>
      <rPr>
        <b/>
        <sz val="12"/>
        <rFont val="Arial"/>
        <family val="2"/>
      </rPr>
      <t>= 1 - SSE/SS</t>
    </r>
    <r>
      <rPr>
        <b/>
        <vertAlign val="subscript"/>
        <sz val="12"/>
        <rFont val="Arial"/>
        <family val="2"/>
      </rPr>
      <t xml:space="preserve">Total </t>
    </r>
    <r>
      <rPr>
        <b/>
        <sz val="12"/>
        <rFont val="Arial"/>
        <family val="2"/>
      </rPr>
      <t xml:space="preserve"> is high then SSE will be low.  </t>
    </r>
  </si>
  <si>
    <t xml:space="preserve">* Relatively small p-values for F-statistic for overall model and all t-statistics for each of the predictor variables. </t>
  </si>
  <si>
    <r>
      <rPr>
        <b/>
        <sz val="14"/>
        <rFont val="Arial"/>
        <family val="2"/>
      </rPr>
      <t>K</t>
    </r>
    <r>
      <rPr>
        <sz val="12"/>
        <rFont val="Arial"/>
        <family val="2"/>
      </rPr>
      <t>eep</t>
    </r>
    <r>
      <rPr>
        <b/>
        <sz val="14"/>
        <rFont val="Arial"/>
        <family val="2"/>
      </rPr>
      <t xml:space="preserve"> I</t>
    </r>
    <r>
      <rPr>
        <sz val="12"/>
        <rFont val="Arial"/>
        <family val="2"/>
      </rPr>
      <t xml:space="preserve">t </t>
    </r>
    <r>
      <rPr>
        <b/>
        <sz val="14"/>
        <rFont val="Arial"/>
        <family val="2"/>
      </rPr>
      <t>S</t>
    </r>
    <r>
      <rPr>
        <sz val="12"/>
        <rFont val="Arial"/>
        <family val="2"/>
      </rPr>
      <t xml:space="preserve">imple for </t>
    </r>
    <r>
      <rPr>
        <b/>
        <sz val="14"/>
        <rFont val="Arial"/>
        <family val="2"/>
      </rPr>
      <t>S</t>
    </r>
    <r>
      <rPr>
        <sz val="12"/>
        <rFont val="Arial"/>
        <family val="2"/>
      </rPr>
      <t>tatistics</t>
    </r>
  </si>
  <si>
    <r>
      <t xml:space="preserve">Note that there is both </t>
    </r>
    <r>
      <rPr>
        <b/>
        <sz val="14"/>
        <color indexed="17"/>
        <rFont val="Arial"/>
        <family val="2"/>
      </rPr>
      <t>statistical significance</t>
    </r>
    <r>
      <rPr>
        <sz val="12"/>
        <rFont val="Arial"/>
        <family val="2"/>
      </rPr>
      <t xml:space="preserve"> and </t>
    </r>
    <r>
      <rPr>
        <b/>
        <sz val="14"/>
        <color indexed="17"/>
        <rFont val="Arial"/>
        <family val="2"/>
      </rPr>
      <t>practical significance</t>
    </r>
  </si>
  <si>
    <t xml:space="preserve">Hit F9 to change graph </t>
  </si>
  <si>
    <t>You may change the values in blue.</t>
  </si>
  <si>
    <t>R-square</t>
  </si>
  <si>
    <t xml:space="preserve">Phenomenon Slope =  </t>
  </si>
  <si>
    <t xml:space="preserve">Intercept = </t>
  </si>
  <si>
    <t xml:space="preserve">Variance = </t>
  </si>
  <si>
    <t xml:space="preserve">Increment = </t>
  </si>
  <si>
    <t>Graph</t>
  </si>
  <si>
    <t>Data</t>
  </si>
  <si>
    <t>y-hat</t>
  </si>
  <si>
    <t>L.L. Mean</t>
  </si>
  <si>
    <t>U.L. Mean</t>
  </si>
  <si>
    <t>L.L.Predict</t>
  </si>
  <si>
    <t>U.L.Predict</t>
  </si>
  <si>
    <t>Phenomenon</t>
  </si>
  <si>
    <t>= SS(Error)</t>
  </si>
  <si>
    <t xml:space="preserve">Slope = </t>
  </si>
  <si>
    <t xml:space="preserve">MSE = </t>
  </si>
  <si>
    <t xml:space="preserve">SS(X) = </t>
  </si>
  <si>
    <t xml:space="preserve">x-bar = </t>
  </si>
  <si>
    <t xml:space="preserve">n = </t>
  </si>
  <si>
    <t xml:space="preserve">t for 95% = </t>
  </si>
  <si>
    <t>SS(Total) =</t>
  </si>
  <si>
    <t xml:space="preserve">SS(Regr) = </t>
  </si>
  <si>
    <t>Linear Relationship Parameters and Statistics</t>
  </si>
  <si>
    <t xml:space="preserve"> Coefficients that measure characteristics of linear relationship between variables X &amp; Y.</t>
  </si>
  <si>
    <t>Parameter</t>
  </si>
  <si>
    <t>Statistic</t>
  </si>
  <si>
    <t xml:space="preserve">Description </t>
  </si>
  <si>
    <r>
      <rPr>
        <b/>
        <sz val="14"/>
        <rFont val="Calibri"/>
        <family val="2"/>
      </rPr>
      <t>μ</t>
    </r>
    <r>
      <rPr>
        <b/>
        <vertAlign val="subscript"/>
        <sz val="12"/>
        <rFont val="Arial"/>
        <family val="2"/>
      </rPr>
      <t>X</t>
    </r>
  </si>
  <si>
    <r>
      <rPr>
        <b/>
        <sz val="12"/>
        <rFont val="Arial"/>
        <family val="2"/>
      </rPr>
      <t>Mean</t>
    </r>
    <r>
      <rPr>
        <sz val="12"/>
        <rFont val="Arial"/>
        <family val="2"/>
      </rPr>
      <t xml:space="preserve"> of the Variable X</t>
    </r>
  </si>
  <si>
    <r>
      <rPr>
        <b/>
        <sz val="14"/>
        <rFont val="Calibri"/>
        <family val="2"/>
      </rPr>
      <t>σ</t>
    </r>
    <r>
      <rPr>
        <b/>
        <vertAlign val="subscript"/>
        <sz val="12"/>
        <rFont val="Arial"/>
        <family val="2"/>
      </rPr>
      <t>X</t>
    </r>
    <r>
      <rPr>
        <b/>
        <vertAlign val="superscript"/>
        <sz val="14"/>
        <rFont val="Arial"/>
        <family val="2"/>
      </rPr>
      <t>2</t>
    </r>
  </si>
  <si>
    <r>
      <rPr>
        <b/>
        <sz val="16"/>
        <rFont val="Calibri"/>
        <family val="2"/>
      </rPr>
      <t>s</t>
    </r>
    <r>
      <rPr>
        <b/>
        <vertAlign val="subscript"/>
        <sz val="12"/>
        <rFont val="Arial"/>
        <family val="2"/>
      </rPr>
      <t>X</t>
    </r>
    <r>
      <rPr>
        <b/>
        <vertAlign val="superscript"/>
        <sz val="14"/>
        <rFont val="Arial"/>
        <family val="2"/>
      </rPr>
      <t>2</t>
    </r>
  </si>
  <si>
    <r>
      <rPr>
        <b/>
        <sz val="12"/>
        <rFont val="Arial"/>
        <family val="2"/>
      </rPr>
      <t>Variance</t>
    </r>
    <r>
      <rPr>
        <sz val="12"/>
        <rFont val="Arial"/>
        <family val="2"/>
      </rPr>
      <t xml:space="preserve"> of the Variable X</t>
    </r>
  </si>
  <si>
    <r>
      <rPr>
        <b/>
        <sz val="14"/>
        <rFont val="Calibri"/>
        <family val="2"/>
      </rPr>
      <t>μ</t>
    </r>
    <r>
      <rPr>
        <b/>
        <vertAlign val="subscript"/>
        <sz val="12"/>
        <rFont val="Arial"/>
        <family val="2"/>
      </rPr>
      <t>Y</t>
    </r>
  </si>
  <si>
    <r>
      <rPr>
        <b/>
        <sz val="12"/>
        <rFont val="Arial"/>
        <family val="2"/>
      </rPr>
      <t>Mean</t>
    </r>
    <r>
      <rPr>
        <sz val="12"/>
        <rFont val="Arial"/>
        <family val="2"/>
      </rPr>
      <t xml:space="preserve"> of the Variable Y</t>
    </r>
  </si>
  <si>
    <r>
      <rPr>
        <b/>
        <sz val="14"/>
        <rFont val="Calibri"/>
        <family val="2"/>
      </rPr>
      <t>σ</t>
    </r>
    <r>
      <rPr>
        <b/>
        <vertAlign val="subscript"/>
        <sz val="12"/>
        <rFont val="Arial"/>
        <family val="2"/>
      </rPr>
      <t>Y</t>
    </r>
    <r>
      <rPr>
        <b/>
        <vertAlign val="superscript"/>
        <sz val="14"/>
        <rFont val="Arial"/>
        <family val="2"/>
      </rPr>
      <t>2</t>
    </r>
  </si>
  <si>
    <r>
      <rPr>
        <b/>
        <sz val="16"/>
        <rFont val="Calibri"/>
        <family val="2"/>
      </rPr>
      <t>s</t>
    </r>
    <r>
      <rPr>
        <b/>
        <vertAlign val="subscript"/>
        <sz val="12"/>
        <rFont val="Arial"/>
        <family val="2"/>
      </rPr>
      <t>Y</t>
    </r>
    <r>
      <rPr>
        <b/>
        <vertAlign val="superscript"/>
        <sz val="14"/>
        <rFont val="Arial"/>
        <family val="2"/>
      </rPr>
      <t>2</t>
    </r>
  </si>
  <si>
    <r>
      <rPr>
        <b/>
        <sz val="12"/>
        <rFont val="Arial"/>
        <family val="2"/>
      </rPr>
      <t>Variance</t>
    </r>
    <r>
      <rPr>
        <sz val="12"/>
        <rFont val="Arial"/>
        <family val="2"/>
      </rPr>
      <t xml:space="preserve"> of the Variable Y</t>
    </r>
  </si>
  <si>
    <r>
      <t>ρ</t>
    </r>
    <r>
      <rPr>
        <b/>
        <vertAlign val="subscript"/>
        <sz val="12"/>
        <rFont val="Arial"/>
        <family val="2"/>
      </rPr>
      <t>XY</t>
    </r>
  </si>
  <si>
    <r>
      <rPr>
        <b/>
        <sz val="16"/>
        <rFont val="Arial"/>
        <family val="2"/>
      </rPr>
      <t>r</t>
    </r>
    <r>
      <rPr>
        <b/>
        <vertAlign val="subscript"/>
        <sz val="12"/>
        <rFont val="Arial"/>
        <family val="2"/>
      </rPr>
      <t>XY</t>
    </r>
  </si>
  <si>
    <r>
      <rPr>
        <b/>
        <sz val="12"/>
        <rFont val="Arial"/>
        <family val="2"/>
      </rPr>
      <t>Correlation</t>
    </r>
    <r>
      <rPr>
        <sz val="12"/>
        <rFont val="Arial"/>
        <family val="2"/>
      </rPr>
      <t xml:space="preserve"> between X &amp; Y (Value between -1 &amp; +1)</t>
    </r>
  </si>
  <si>
    <t>COVARIANCE.P(X,Y)</t>
  </si>
  <si>
    <t>COVARIANCE.s(X,Y)</t>
  </si>
  <si>
    <r>
      <rPr>
        <b/>
        <sz val="12"/>
        <rFont val="Arial"/>
        <family val="2"/>
      </rPr>
      <t>Covariance</t>
    </r>
    <r>
      <rPr>
        <sz val="12"/>
        <rFont val="Arial"/>
        <family val="2"/>
      </rPr>
      <t xml:space="preserve"> between X &amp; Y </t>
    </r>
  </si>
  <si>
    <r>
      <t>β</t>
    </r>
    <r>
      <rPr>
        <b/>
        <vertAlign val="subscript"/>
        <sz val="14"/>
        <rFont val="Arial"/>
        <family val="2"/>
      </rPr>
      <t>0</t>
    </r>
  </si>
  <si>
    <r>
      <t>b</t>
    </r>
    <r>
      <rPr>
        <b/>
        <vertAlign val="subscript"/>
        <sz val="14"/>
        <rFont val="Arial"/>
        <family val="2"/>
      </rPr>
      <t>0</t>
    </r>
  </si>
  <si>
    <r>
      <rPr>
        <b/>
        <sz val="12"/>
        <rFont val="Arial"/>
        <family val="2"/>
      </rPr>
      <t>Intercep</t>
    </r>
    <r>
      <rPr>
        <sz val="12"/>
        <rFont val="Arial"/>
        <family val="2"/>
      </rPr>
      <t>t of the Regression Line</t>
    </r>
  </si>
  <si>
    <r>
      <t>β</t>
    </r>
    <r>
      <rPr>
        <b/>
        <vertAlign val="subscript"/>
        <sz val="14"/>
        <rFont val="Arial"/>
        <family val="2"/>
      </rPr>
      <t>1</t>
    </r>
    <r>
      <rPr>
        <sz val="10"/>
        <rFont val="Arial"/>
        <family val="2"/>
      </rPr>
      <t/>
    </r>
  </si>
  <si>
    <r>
      <t>b</t>
    </r>
    <r>
      <rPr>
        <b/>
        <vertAlign val="subscript"/>
        <sz val="14"/>
        <rFont val="Arial"/>
        <family val="2"/>
      </rPr>
      <t>1</t>
    </r>
    <r>
      <rPr>
        <sz val="10"/>
        <rFont val="Arial"/>
        <family val="2"/>
      </rPr>
      <t/>
    </r>
  </si>
  <si>
    <r>
      <rPr>
        <b/>
        <sz val="12"/>
        <rFont val="Arial"/>
        <family val="2"/>
      </rPr>
      <t>Slope</t>
    </r>
    <r>
      <rPr>
        <sz val="12"/>
        <rFont val="Arial"/>
        <family val="2"/>
      </rPr>
      <t xml:space="preserve"> of the Regression Line</t>
    </r>
  </si>
  <si>
    <r>
      <rPr>
        <b/>
        <sz val="14"/>
        <rFont val="Calibri"/>
        <family val="2"/>
      </rPr>
      <t>σ</t>
    </r>
    <r>
      <rPr>
        <b/>
        <vertAlign val="subscript"/>
        <sz val="16"/>
        <rFont val="Calibri"/>
        <family val="2"/>
      </rPr>
      <t>e</t>
    </r>
    <r>
      <rPr>
        <b/>
        <vertAlign val="superscript"/>
        <sz val="14"/>
        <rFont val="Arial"/>
        <family val="2"/>
      </rPr>
      <t>2</t>
    </r>
  </si>
  <si>
    <r>
      <rPr>
        <b/>
        <sz val="16"/>
        <rFont val="Calibri"/>
        <family val="2"/>
      </rPr>
      <t>s</t>
    </r>
    <r>
      <rPr>
        <b/>
        <vertAlign val="subscript"/>
        <sz val="12"/>
        <rFont val="Arial"/>
        <family val="2"/>
      </rPr>
      <t>e</t>
    </r>
    <r>
      <rPr>
        <b/>
        <vertAlign val="superscript"/>
        <sz val="14"/>
        <rFont val="Arial"/>
        <family val="2"/>
      </rPr>
      <t>2</t>
    </r>
  </si>
  <si>
    <r>
      <rPr>
        <b/>
        <sz val="12"/>
        <rFont val="Arial"/>
        <family val="2"/>
      </rPr>
      <t>Variance</t>
    </r>
    <r>
      <rPr>
        <sz val="12"/>
        <rFont val="Arial"/>
        <family val="2"/>
      </rPr>
      <t xml:space="preserve"> of the Y values around the Regression Line</t>
    </r>
  </si>
  <si>
    <t>Calculating Pearson Correlation Coefficient</t>
  </si>
  <si>
    <t>EXCEL 2010 Functions</t>
  </si>
  <si>
    <t>Covariance(X,Y)</t>
  </si>
  <si>
    <t>COVARIANCE.S(X,Y)</t>
  </si>
  <si>
    <t>Correlation =</t>
  </si>
  <si>
    <t>--------------------------------------------------</t>
  </si>
  <si>
    <t>=</t>
  </si>
  <si>
    <t>-------------------------------------------------</t>
  </si>
  <si>
    <r>
      <t xml:space="preserve">Std. Dev.(X) </t>
    </r>
    <r>
      <rPr>
        <b/>
        <sz val="14"/>
        <rFont val="Arial"/>
        <family val="2"/>
      </rPr>
      <t>*</t>
    </r>
    <r>
      <rPr>
        <b/>
        <sz val="12"/>
        <rFont val="Arial"/>
        <family val="2"/>
      </rPr>
      <t xml:space="preserve"> Std. Dev.(Y)</t>
    </r>
  </si>
  <si>
    <t>STDEV.S(X) * STDEV.S(Y)</t>
  </si>
  <si>
    <t>Formula in box to left requires EXCEL 2010</t>
  </si>
  <si>
    <r>
      <rPr>
        <b/>
        <sz val="12"/>
        <color indexed="12"/>
        <rFont val="Calibri"/>
        <family val="2"/>
      </rPr>
      <t>Σ</t>
    </r>
    <r>
      <rPr>
        <b/>
        <sz val="12"/>
        <color indexed="12"/>
        <rFont val="Arial"/>
        <family val="2"/>
      </rPr>
      <t xml:space="preserve"> (x - {x-bar})*(y - {y-bar}) </t>
    </r>
  </si>
  <si>
    <t>r =</t>
  </si>
  <si>
    <r>
      <rPr>
        <b/>
        <sz val="12"/>
        <color indexed="12"/>
        <rFont val="Calibri"/>
        <family val="2"/>
      </rPr>
      <t>[Σ</t>
    </r>
    <r>
      <rPr>
        <b/>
        <sz val="12"/>
        <color indexed="12"/>
        <rFont val="Arial"/>
        <family val="2"/>
      </rPr>
      <t xml:space="preserve"> (x - {x-bar})</t>
    </r>
    <r>
      <rPr>
        <b/>
        <vertAlign val="superscript"/>
        <sz val="12"/>
        <color indexed="12"/>
        <rFont val="Arial"/>
        <family val="2"/>
      </rPr>
      <t>2</t>
    </r>
    <r>
      <rPr>
        <b/>
        <sz val="12"/>
        <color indexed="12"/>
        <rFont val="Arial"/>
        <family val="2"/>
      </rPr>
      <t>*</t>
    </r>
    <r>
      <rPr>
        <b/>
        <sz val="12"/>
        <color indexed="12"/>
        <rFont val="Calibri"/>
        <family val="2"/>
      </rPr>
      <t>Σ</t>
    </r>
    <r>
      <rPr>
        <b/>
        <sz val="12"/>
        <color indexed="12"/>
        <rFont val="Arial"/>
        <family val="2"/>
      </rPr>
      <t>(y - {y-bar})</t>
    </r>
    <r>
      <rPr>
        <b/>
        <vertAlign val="superscript"/>
        <sz val="12"/>
        <color indexed="12"/>
        <rFont val="Arial"/>
        <family val="2"/>
      </rPr>
      <t>2</t>
    </r>
    <r>
      <rPr>
        <b/>
        <sz val="12"/>
        <color indexed="12"/>
        <rFont val="Arial"/>
        <family val="2"/>
      </rPr>
      <t>]</t>
    </r>
    <r>
      <rPr>
        <b/>
        <vertAlign val="superscript"/>
        <sz val="12"/>
        <color indexed="12"/>
        <rFont val="Arial"/>
        <family val="2"/>
      </rPr>
      <t>.5</t>
    </r>
  </si>
  <si>
    <t>CORREL(X,Y)</t>
  </si>
  <si>
    <t>Correlation</t>
  </si>
  <si>
    <r>
      <t xml:space="preserve">Canavos &amp; Miller 10.79 </t>
    </r>
    <r>
      <rPr>
        <b/>
        <sz val="10"/>
        <rFont val="Arial"/>
        <family val="2"/>
      </rPr>
      <t>(1990 data on complaints about long-term care for facilities in VA )</t>
    </r>
  </si>
  <si>
    <t>Slope for State &amp; Local not the same</t>
  </si>
  <si>
    <t>Independent variables</t>
  </si>
  <si>
    <t>Area</t>
  </si>
  <si>
    <t># Complaints</t>
  </si>
  <si>
    <t># of Beds</t>
  </si>
  <si>
    <t>Location</t>
  </si>
  <si>
    <t>Program</t>
  </si>
  <si>
    <t>State</t>
  </si>
  <si>
    <t>Rural</t>
  </si>
  <si>
    <t>Urban</t>
  </si>
  <si>
    <t>State*Beds</t>
  </si>
  <si>
    <t>Local</t>
  </si>
  <si>
    <t xml:space="preserve">Rural </t>
  </si>
  <si>
    <t>Mixed</t>
  </si>
  <si>
    <t>Slope</t>
  </si>
  <si>
    <t>x=4000</t>
  </si>
  <si>
    <t>The above model is represented by dashed lines</t>
  </si>
  <si>
    <t>The above model is represented by solid lines</t>
  </si>
  <si>
    <t>p-value</t>
  </si>
  <si>
    <t>Local*Beds</t>
  </si>
  <si>
    <t>Ŷ(Beds only)</t>
  </si>
  <si>
    <t>Lower 95.0%</t>
  </si>
  <si>
    <t>Upper 95.0%</t>
  </si>
  <si>
    <t>Both</t>
  </si>
  <si>
    <t>State Ŷ</t>
  </si>
  <si>
    <t>Local Ŷ</t>
  </si>
  <si>
    <r>
      <t>(</t>
    </r>
    <r>
      <rPr>
        <b/>
        <sz val="12"/>
        <color indexed="60"/>
        <rFont val="Calibri"/>
        <family val="2"/>
      </rPr>
      <t xml:space="preserve">pages </t>
    </r>
    <r>
      <rPr>
        <b/>
        <sz val="12"/>
        <color rgb="FFFF0000"/>
        <rFont val="Calibri"/>
        <family val="2"/>
      </rPr>
      <t>157, 498, &amp; 580</t>
    </r>
    <r>
      <rPr>
        <sz val="10"/>
        <color rgb="FFFF0000"/>
        <rFont val="Calibri"/>
        <family val="2"/>
      </rPr>
      <t>, 2nd edition</t>
    </r>
    <r>
      <rPr>
        <sz val="10"/>
        <color indexed="60"/>
        <rFont val="Calibri"/>
        <family val="2"/>
      </rPr>
      <t xml:space="preserve"> or pgs. 203, 443 &amp; 512, 1st edition</t>
    </r>
    <r>
      <rPr>
        <sz val="12"/>
        <color indexed="60"/>
        <rFont val="Calibri"/>
        <family val="2"/>
      </rPr>
      <t>)</t>
    </r>
  </si>
  <si>
    <r>
      <t xml:space="preserve">Formulas found in Sharpe text (page 103, 3rd edition &amp; </t>
    </r>
    <r>
      <rPr>
        <b/>
        <sz val="10"/>
        <color rgb="FFFF0000"/>
        <rFont val="Arial"/>
        <family val="2"/>
      </rPr>
      <t>143 2nd edition</t>
    </r>
    <r>
      <rPr>
        <b/>
        <sz val="10"/>
        <color rgb="FF0000FF"/>
        <rFont val="Arial"/>
        <family val="2"/>
      </rPr>
      <t>)</t>
    </r>
  </si>
  <si>
    <r>
      <t>(page</t>
    </r>
    <r>
      <rPr>
        <sz val="14"/>
        <color rgb="FFFF0000"/>
        <rFont val="Arial"/>
        <family val="2"/>
      </rPr>
      <t xml:space="preserve"> 571, 3rd edition;</t>
    </r>
    <r>
      <rPr>
        <sz val="11"/>
        <color rgb="FFFF0000"/>
        <rFont val="Arial"/>
        <family val="2"/>
      </rPr>
      <t xml:space="preserve"> pg. 594, 2nd edition</t>
    </r>
    <r>
      <rPr>
        <sz val="11"/>
        <color indexed="12"/>
        <rFont val="Arial"/>
        <family val="2"/>
      </rPr>
      <t xml:space="preserve"> or pg.  524, 1st edition</t>
    </r>
    <r>
      <rPr>
        <sz val="14"/>
        <color indexed="12"/>
        <rFont val="Arial"/>
        <family val="2"/>
      </rPr>
      <t>)</t>
    </r>
  </si>
  <si>
    <r>
      <t>Sharpe 3rd edition (page 613);</t>
    </r>
    <r>
      <rPr>
        <b/>
        <sz val="11"/>
        <color theme="9" tint="-0.499984740745262"/>
        <rFont val="Arial"/>
        <family val="2"/>
      </rPr>
      <t xml:space="preserve"> [</t>
    </r>
    <r>
      <rPr>
        <b/>
        <sz val="11"/>
        <color rgb="FFFF0000"/>
        <rFont val="Arial"/>
        <family val="2"/>
      </rPr>
      <t>2nd edition (page 633)]</t>
    </r>
    <r>
      <rPr>
        <b/>
        <sz val="14"/>
        <color theme="9" tint="-0.499984740745262"/>
        <rFont val="Arial"/>
        <family val="2"/>
      </rPr>
      <t xml:space="preserve"> suggests having:</t>
    </r>
  </si>
  <si>
    <r>
      <t xml:space="preserve">(Section </t>
    </r>
    <r>
      <rPr>
        <b/>
        <sz val="10"/>
        <color rgb="FF00B050"/>
        <rFont val="Arial"/>
        <family val="2"/>
      </rPr>
      <t>15.4, page 492, 3rd edition;</t>
    </r>
    <r>
      <rPr>
        <b/>
        <sz val="10"/>
        <color rgb="FFFF0000"/>
        <rFont val="Arial"/>
        <family val="2"/>
      </rPr>
      <t xml:space="preserve"> </t>
    </r>
    <r>
      <rPr>
        <sz val="10"/>
        <color rgb="FFFF0000"/>
        <rFont val="Times New Roman"/>
        <family val="1"/>
      </rPr>
      <t>page 506,  2nd edition</t>
    </r>
    <r>
      <rPr>
        <sz val="10"/>
        <color indexed="17"/>
        <rFont val="Times New Roman"/>
        <family val="1"/>
      </rPr>
      <t xml:space="preserve"> or pg. 450, 1st edition</t>
    </r>
    <r>
      <rPr>
        <b/>
        <sz val="10"/>
        <color indexed="17"/>
        <rFont val="Times New Roman"/>
        <family val="1"/>
      </rPr>
      <t>)</t>
    </r>
  </si>
  <si>
    <r>
      <t xml:space="preserve">(Section </t>
    </r>
    <r>
      <rPr>
        <b/>
        <sz val="10"/>
        <color rgb="FFFF0000"/>
        <rFont val="Arial"/>
        <family val="2"/>
      </rPr>
      <t xml:space="preserve">15.4, page 492; </t>
    </r>
    <r>
      <rPr>
        <sz val="10"/>
        <color rgb="FFFF0000"/>
        <rFont val="Times New Roman"/>
        <family val="1"/>
      </rPr>
      <t>page 507,  2nd edition</t>
    </r>
    <r>
      <rPr>
        <sz val="10"/>
        <color indexed="12"/>
        <rFont val="Times New Roman"/>
        <family val="1"/>
      </rPr>
      <t xml:space="preserve"> or pg. 452, 1st edition</t>
    </r>
    <r>
      <rPr>
        <b/>
        <sz val="10"/>
        <color indexed="12"/>
        <rFont val="Times New Roman"/>
        <family val="1"/>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</si>
</sst>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9" x14ac:knownFonts="1">
    <font>
      <sz val="10"/>
      <name val="Arial"/>
    </font>
    <font>
      <sz val="12"/>
      <name val="Arial"/>
      <family val="2"/>
    </font>
    <font>
      <sz val="14"/>
      <name val="Arial"/>
      <family val="2"/>
    </font>
    <font>
      <b/>
      <sz val="12"/>
      <name val="Arial"/>
      <family val="2"/>
    </font>
    <font>
      <sz val="10"/>
      <name val="Arial"/>
      <family val="2"/>
    </font>
    <font>
      <b/>
      <sz val="10"/>
      <name val="Arial"/>
      <family val="2"/>
    </font>
    <font>
      <i/>
      <sz val="10"/>
      <name val="MS Sans Serif"/>
      <family val="2"/>
    </font>
    <font>
      <b/>
      <sz val="10"/>
      <color indexed="12"/>
      <name val="MS Sans Serif"/>
      <family val="2"/>
    </font>
    <font>
      <b/>
      <sz val="10"/>
      <color indexed="12"/>
      <name val="Arial"/>
      <family val="2"/>
    </font>
    <font>
      <b/>
      <i/>
      <sz val="10"/>
      <color indexed="12"/>
      <name val="MS Sans Serif"/>
      <family val="2"/>
    </font>
    <font>
      <b/>
      <i/>
      <sz val="10"/>
      <color indexed="20"/>
      <name val="MS Sans Serif"/>
      <family val="2"/>
    </font>
    <font>
      <b/>
      <i/>
      <sz val="10"/>
      <color indexed="20"/>
      <name val="Arial"/>
      <family val="2"/>
    </font>
    <font>
      <b/>
      <sz val="10"/>
      <color indexed="20"/>
      <name val="Arial"/>
      <family val="2"/>
    </font>
    <font>
      <b/>
      <sz val="10"/>
      <color indexed="21"/>
      <name val="MS Sans Serif"/>
      <family val="2"/>
    </font>
    <font>
      <b/>
      <sz val="10"/>
      <color indexed="21"/>
      <name val="Arial"/>
      <family val="2"/>
    </font>
    <font>
      <b/>
      <sz val="10"/>
      <color indexed="21"/>
      <name val="Arial"/>
      <family val="2"/>
    </font>
    <font>
      <b/>
      <sz val="10"/>
      <name val="Arial"/>
      <family val="2"/>
    </font>
    <font>
      <b/>
      <i/>
      <sz val="10"/>
      <name val="MS Sans Serif"/>
      <family val="2"/>
    </font>
    <font>
      <b/>
      <sz val="8"/>
      <name val="Arial"/>
      <family val="2"/>
    </font>
    <font>
      <sz val="8"/>
      <name val="Arial"/>
      <family val="2"/>
    </font>
    <font>
      <i/>
      <sz val="8"/>
      <name val="MS Sans Serif"/>
      <family val="2"/>
    </font>
    <font>
      <sz val="8"/>
      <name val="MS Sans Serif"/>
      <family val="2"/>
    </font>
    <font>
      <sz val="10"/>
      <name val="Arial"/>
      <family val="2"/>
    </font>
    <font>
      <i/>
      <sz val="10"/>
      <color indexed="12"/>
      <name val="MS Sans Serif"/>
      <family val="2"/>
    </font>
    <font>
      <sz val="10"/>
      <color indexed="12"/>
      <name val="Arial"/>
      <family val="2"/>
    </font>
    <font>
      <sz val="12"/>
      <name val="Arial"/>
      <family val="2"/>
    </font>
    <font>
      <vertAlign val="superscript"/>
      <sz val="12"/>
      <name val="Arial"/>
      <family val="2"/>
    </font>
    <font>
      <i/>
      <sz val="10"/>
      <color indexed="16"/>
      <name val="MS Sans Serif"/>
      <family val="2"/>
    </font>
    <font>
      <sz val="10"/>
      <color indexed="16"/>
      <name val="Arial"/>
      <family val="2"/>
    </font>
    <font>
      <sz val="10"/>
      <name val="Arial"/>
      <family val="2"/>
    </font>
    <font>
      <b/>
      <vertAlign val="subscript"/>
      <sz val="10"/>
      <color indexed="12"/>
      <name val="Arial"/>
      <family val="2"/>
    </font>
    <font>
      <b/>
      <sz val="10"/>
      <color indexed="17"/>
      <name val="Arial"/>
      <family val="2"/>
    </font>
    <font>
      <b/>
      <vertAlign val="subscript"/>
      <sz val="10"/>
      <color indexed="17"/>
      <name val="Calibri"/>
      <family val="2"/>
    </font>
    <font>
      <b/>
      <sz val="10"/>
      <color indexed="12"/>
      <name val="Times New Roman"/>
      <family val="1"/>
    </font>
    <font>
      <b/>
      <vertAlign val="subscript"/>
      <sz val="10"/>
      <color indexed="12"/>
      <name val="Calibri"/>
      <family val="2"/>
    </font>
    <font>
      <vertAlign val="subscript"/>
      <sz val="10"/>
      <name val="Arial"/>
      <family val="2"/>
    </font>
    <font>
      <i/>
      <sz val="10"/>
      <name val="Arial"/>
      <family val="2"/>
    </font>
    <font>
      <sz val="14"/>
      <color indexed="12"/>
      <name val="Arial"/>
      <family val="2"/>
    </font>
    <font>
      <sz val="12"/>
      <color indexed="60"/>
      <name val="Calibri"/>
      <family val="2"/>
    </font>
    <font>
      <b/>
      <sz val="12"/>
      <color indexed="60"/>
      <name val="Calibri"/>
      <family val="2"/>
    </font>
    <font>
      <sz val="10"/>
      <color indexed="60"/>
      <name val="Calibri"/>
      <family val="2"/>
    </font>
    <font>
      <sz val="11"/>
      <color indexed="12"/>
      <name val="Arial"/>
      <family val="2"/>
    </font>
    <font>
      <sz val="10"/>
      <color indexed="12"/>
      <name val="Times New Roman"/>
      <family val="1"/>
    </font>
    <font>
      <sz val="10"/>
      <color indexed="17"/>
      <name val="Times New Roman"/>
      <family val="1"/>
    </font>
    <font>
      <b/>
      <sz val="10"/>
      <color indexed="17"/>
      <name val="Times New Roman"/>
      <family val="1"/>
    </font>
    <font>
      <b/>
      <sz val="12"/>
      <color indexed="12"/>
      <name val="Arial"/>
      <family val="2"/>
    </font>
    <font>
      <b/>
      <sz val="14"/>
      <color indexed="12"/>
      <name val="Arial"/>
      <family val="2"/>
    </font>
    <font>
      <b/>
      <vertAlign val="superscript"/>
      <sz val="14"/>
      <color indexed="12"/>
      <name val="Arial"/>
      <family val="2"/>
    </font>
    <font>
      <b/>
      <vertAlign val="subscript"/>
      <sz val="14"/>
      <color indexed="12"/>
      <name val="Arial"/>
      <family val="2"/>
    </font>
    <font>
      <b/>
      <vertAlign val="subscript"/>
      <sz val="12"/>
      <name val="Arial"/>
      <family val="2"/>
    </font>
    <font>
      <b/>
      <vertAlign val="superscript"/>
      <sz val="12"/>
      <name val="Arial"/>
      <family val="2"/>
    </font>
    <font>
      <b/>
      <sz val="14"/>
      <name val="Arial"/>
      <family val="2"/>
    </font>
    <font>
      <b/>
      <sz val="16"/>
      <name val="Arial"/>
      <family val="2"/>
    </font>
    <font>
      <sz val="16"/>
      <name val="Arial"/>
      <family val="2"/>
    </font>
    <font>
      <b/>
      <sz val="14"/>
      <color indexed="17"/>
      <name val="Arial"/>
      <family val="2"/>
    </font>
    <font>
      <b/>
      <sz val="10"/>
      <color indexed="61"/>
      <name val="Arial"/>
      <family val="2"/>
    </font>
    <font>
      <b/>
      <sz val="14"/>
      <name val="Calibri"/>
      <family val="2"/>
    </font>
    <font>
      <b/>
      <vertAlign val="superscript"/>
      <sz val="14"/>
      <name val="Arial"/>
      <family val="2"/>
    </font>
    <font>
      <b/>
      <sz val="16"/>
      <name val="Calibri"/>
      <family val="2"/>
    </font>
    <font>
      <b/>
      <vertAlign val="subscript"/>
      <sz val="14"/>
      <name val="Arial"/>
      <family val="2"/>
    </font>
    <font>
      <b/>
      <vertAlign val="subscript"/>
      <sz val="16"/>
      <name val="Calibri"/>
      <family val="2"/>
    </font>
    <font>
      <b/>
      <sz val="9"/>
      <color indexed="81"/>
      <name val="Tahoma"/>
      <family val="2"/>
    </font>
    <font>
      <sz val="9"/>
      <color indexed="81"/>
      <name val="Tahoma"/>
      <family val="2"/>
    </font>
    <font>
      <b/>
      <sz val="12"/>
      <color indexed="12"/>
      <name val="Calibri"/>
      <family val="2"/>
    </font>
    <font>
      <b/>
      <vertAlign val="superscript"/>
      <sz val="12"/>
      <color indexed="12"/>
      <name val="Arial"/>
      <family val="2"/>
    </font>
    <font>
      <sz val="12"/>
      <color rgb="FF0000FF"/>
      <name val="Arial"/>
      <family val="2"/>
    </font>
    <font>
      <sz val="11"/>
      <color theme="9" tint="-0.249977111117893"/>
      <name val="Calibri"/>
      <family val="2"/>
      <scheme val="minor"/>
    </font>
    <font>
      <sz val="11"/>
      <color theme="3" tint="0.39997558519241921"/>
      <name val="Calibri"/>
      <family val="2"/>
      <scheme val="minor"/>
    </font>
    <font>
      <i/>
      <sz val="11"/>
      <color theme="1"/>
      <name val="Calibri"/>
      <family val="2"/>
      <scheme val="minor"/>
    </font>
    <font>
      <sz val="10"/>
      <color rgb="FF0000FF"/>
      <name val="Arial"/>
      <family val="2"/>
    </font>
    <font>
      <sz val="11"/>
      <name val="Calibri"/>
      <family val="2"/>
      <scheme val="minor"/>
    </font>
    <font>
      <sz val="10"/>
      <color rgb="FF00B050"/>
      <name val="Arial"/>
      <family val="2"/>
    </font>
    <font>
      <sz val="10"/>
      <color theme="9" tint="-0.499984740745262"/>
      <name val="Arial"/>
      <family val="2"/>
    </font>
    <font>
      <b/>
      <sz val="10"/>
      <color rgb="FF00B050"/>
      <name val="Arial"/>
      <family val="2"/>
    </font>
    <font>
      <b/>
      <sz val="11"/>
      <color rgb="FF00B050"/>
      <name val="Calibri"/>
      <family val="2"/>
      <scheme val="minor"/>
    </font>
    <font>
      <b/>
      <sz val="10"/>
      <color theme="9" tint="-0.249977111117893"/>
      <name val="Arial"/>
      <family val="2"/>
    </font>
    <font>
      <b/>
      <sz val="10"/>
      <color rgb="FF0000FF"/>
      <name val="Arial"/>
      <family val="2"/>
    </font>
    <font>
      <sz val="10"/>
      <color theme="9" tint="-0.249977111117893"/>
      <name val="Arial"/>
      <family val="2"/>
    </font>
    <font>
      <b/>
      <i/>
      <sz val="10"/>
      <color theme="9" tint="-0.249977111117893"/>
      <name val="Arial"/>
      <family val="2"/>
    </font>
    <font>
      <b/>
      <sz val="11"/>
      <color theme="9" tint="-0.249977111117893"/>
      <name val="Calibri"/>
      <family val="2"/>
      <scheme val="minor"/>
    </font>
    <font>
      <b/>
      <sz val="11"/>
      <color rgb="FF0000FF"/>
      <name val="Calibri"/>
      <family val="2"/>
      <scheme val="minor"/>
    </font>
    <font>
      <sz val="12"/>
      <color rgb="FF984807"/>
      <name val="Calibri"/>
      <family val="2"/>
    </font>
    <font>
      <sz val="14"/>
      <color rgb="FF0000FF"/>
      <name val="Arial"/>
      <family val="2"/>
    </font>
    <font>
      <b/>
      <sz val="10"/>
      <color rgb="FF006600"/>
      <name val="Arial"/>
      <family val="2"/>
    </font>
    <font>
      <b/>
      <sz val="14"/>
      <color rgb="FF0000FF"/>
      <name val="Arial"/>
      <family val="2"/>
    </font>
    <font>
      <b/>
      <sz val="14"/>
      <color theme="9" tint="-0.499984740745262"/>
      <name val="Arial"/>
      <family val="2"/>
    </font>
    <font>
      <b/>
      <sz val="18"/>
      <color theme="9" tint="-0.499984740745262"/>
      <name val="Arial"/>
      <family val="2"/>
    </font>
    <font>
      <b/>
      <sz val="14"/>
      <color theme="9" tint="-0.499984740745262"/>
      <name val="Calibri"/>
      <family val="2"/>
    </font>
    <font>
      <b/>
      <sz val="12"/>
      <color rgb="FF00B050"/>
      <name val="Arial"/>
      <family val="2"/>
    </font>
    <font>
      <sz val="8"/>
      <color rgb="FF0000FF"/>
      <name val="Times New Roman"/>
      <family val="1"/>
    </font>
    <font>
      <b/>
      <sz val="12"/>
      <color rgb="FF0000FF"/>
      <name val="Arial"/>
      <family val="2"/>
    </font>
    <font>
      <b/>
      <sz val="16"/>
      <color rgb="FF0000FF"/>
      <name val="Arial"/>
      <family val="2"/>
    </font>
    <font>
      <b/>
      <sz val="14"/>
      <color rgb="FF00B050"/>
      <name val="Arial"/>
      <family val="2"/>
    </font>
    <font>
      <sz val="10"/>
      <color rgb="FFC00000"/>
      <name val="Arial"/>
      <family val="2"/>
    </font>
    <font>
      <b/>
      <sz val="10"/>
      <color rgb="FFC00000"/>
      <name val="Arial"/>
      <family val="2"/>
    </font>
    <font>
      <sz val="10"/>
      <color theme="4" tint="-0.249977111117893"/>
      <name val="Arial"/>
      <family val="2"/>
    </font>
    <font>
      <b/>
      <sz val="10"/>
      <color theme="4" tint="-0.249977111117893"/>
      <name val="Arial"/>
      <family val="2"/>
    </font>
    <font>
      <sz val="10"/>
      <color theme="6" tint="-0.499984740745262"/>
      <name val="Arial"/>
      <family val="2"/>
    </font>
    <font>
      <i/>
      <sz val="10"/>
      <color theme="6" tint="-0.499984740745262"/>
      <name val="Arial"/>
      <family val="2"/>
    </font>
    <font>
      <i/>
      <sz val="10"/>
      <color rgb="FF0000FF"/>
      <name val="Arial"/>
      <family val="2"/>
    </font>
    <font>
      <sz val="10"/>
      <color rgb="FFFF0000"/>
      <name val="Arial"/>
      <family val="2"/>
    </font>
    <font>
      <b/>
      <sz val="10"/>
      <color rgb="FFFF0000"/>
      <name val="Arial"/>
      <family val="2"/>
    </font>
    <font>
      <sz val="14"/>
      <color rgb="FFFF0000"/>
      <name val="Arial"/>
      <family val="2"/>
    </font>
    <font>
      <sz val="11"/>
      <color rgb="FFFF0000"/>
      <name val="Arial"/>
      <family val="2"/>
    </font>
    <font>
      <b/>
      <sz val="12"/>
      <color rgb="FFFF0000"/>
      <name val="Calibri"/>
      <family val="2"/>
    </font>
    <font>
      <sz val="10"/>
      <color rgb="FFFF0000"/>
      <name val="Calibri"/>
      <family val="2"/>
    </font>
    <font>
      <sz val="10"/>
      <color rgb="FFFF0000"/>
      <name val="Times New Roman"/>
      <family val="1"/>
    </font>
    <font>
      <b/>
      <sz val="11"/>
      <color theme="9" tint="-0.499984740745262"/>
      <name val="Arial"/>
      <family val="2"/>
    </font>
    <font>
      <b/>
      <sz val="11"/>
      <color rgb="FFFF0000"/>
      <name val="Arial"/>
      <family val="2"/>
    </font>
  </fonts>
  <fills count="6">
    <fill>
      <patternFill patternType="none"/>
    </fill>
    <fill>
      <patternFill patternType="gray125"/>
    </fill>
    <fill>
      <patternFill patternType="solid">
        <fgColor indexed="41"/>
        <bgColor indexed="64"/>
      </patternFill>
    </fill>
    <fill>
      <patternFill patternType="solid">
        <fgColor indexed="26"/>
        <bgColor indexed="64"/>
      </patternFill>
    </fill>
    <fill>
      <patternFill patternType="solid">
        <fgColor indexed="42"/>
        <bgColor indexed="64"/>
      </patternFill>
    </fill>
    <fill>
      <patternFill patternType="solid">
        <fgColor indexed="43"/>
        <bgColor indexed="64"/>
      </patternFill>
    </fill>
  </fills>
  <borders count="7">
    <border>
      <left/>
      <right/>
      <top/>
      <bottom/>
      <diagonal/>
    </border>
    <border>
      <left/>
      <right/>
      <top style="medium">
        <color indexed="64"/>
      </top>
      <bottom style="thin">
        <color indexed="64"/>
      </bottom>
      <diagonal/>
    </border>
    <border>
      <left/>
      <right/>
      <top/>
      <bottom style="medium">
        <color indexed="64"/>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right/>
      <top/>
      <bottom style="double">
        <color indexed="64"/>
      </bottom>
      <diagonal/>
    </border>
  </borders>
  <cellStyleXfs count="2">
    <xf numFmtId="0" fontId="0" fillId="0" borderId="0"/>
    <xf numFmtId="0" fontId="4" fillId="0" borderId="0"/>
  </cellStyleXfs>
  <cellXfs count="176">
    <xf numFmtId="0" fontId="0" fillId="0" borderId="0" xfId="0"/>
    <xf numFmtId="0" fontId="6" fillId="0" borderId="1" xfId="0" applyFont="1" applyFill="1" applyBorder="1" applyAlignment="1">
      <alignment horizontal="centerContinuous"/>
    </xf>
    <xf numFmtId="0" fontId="0" fillId="0" borderId="0" xfId="0" applyFill="1" applyBorder="1" applyAlignment="1"/>
    <xf numFmtId="0" fontId="0" fillId="0" borderId="2" xfId="0" applyFill="1" applyBorder="1" applyAlignment="1"/>
    <xf numFmtId="0" fontId="6" fillId="0" borderId="1" xfId="0" applyFont="1" applyFill="1" applyBorder="1" applyAlignment="1">
      <alignment horizontal="center"/>
    </xf>
    <xf numFmtId="0" fontId="7" fillId="0" borderId="0" xfId="0" applyFont="1" applyFill="1" applyBorder="1" applyAlignment="1"/>
    <xf numFmtId="0" fontId="8" fillId="0" borderId="0" xfId="0" applyFont="1" applyAlignment="1">
      <alignment horizontal="center"/>
    </xf>
    <xf numFmtId="0" fontId="9" fillId="0" borderId="1" xfId="0" applyFont="1" applyFill="1" applyBorder="1" applyAlignment="1">
      <alignment horizontal="left"/>
    </xf>
    <xf numFmtId="0" fontId="10" fillId="0" borderId="1" xfId="0" applyFont="1" applyFill="1" applyBorder="1" applyAlignment="1">
      <alignment horizontal="center"/>
    </xf>
    <xf numFmtId="0" fontId="11" fillId="0" borderId="0" xfId="0" applyFont="1"/>
    <xf numFmtId="0" fontId="0" fillId="0" borderId="0" xfId="0" applyFill="1" applyBorder="1" applyAlignment="1">
      <alignment horizontal="center"/>
    </xf>
    <xf numFmtId="0" fontId="0" fillId="0" borderId="2" xfId="0" applyFill="1" applyBorder="1" applyAlignment="1">
      <alignment horizontal="center"/>
    </xf>
    <xf numFmtId="0" fontId="13" fillId="0" borderId="0" xfId="0" applyFont="1" applyFill="1" applyBorder="1" applyAlignment="1"/>
    <xf numFmtId="0" fontId="14" fillId="0" borderId="0" xfId="0" applyFont="1"/>
    <xf numFmtId="0" fontId="15" fillId="0" borderId="0" xfId="0" applyFont="1" applyFill="1" applyBorder="1" applyAlignment="1"/>
    <xf numFmtId="0" fontId="16" fillId="0" borderId="0" xfId="0" applyFont="1"/>
    <xf numFmtId="0" fontId="6" fillId="0" borderId="1" xfId="0" applyFont="1" applyFill="1" applyBorder="1" applyAlignment="1">
      <alignment horizontal="right"/>
    </xf>
    <xf numFmtId="0" fontId="17" fillId="0" borderId="1" xfId="0" applyFont="1" applyFill="1" applyBorder="1" applyAlignment="1">
      <alignment horizontal="center"/>
    </xf>
    <xf numFmtId="0" fontId="17" fillId="0" borderId="1" xfId="0" applyFont="1" applyFill="1" applyBorder="1" applyAlignment="1">
      <alignment horizontal="right"/>
    </xf>
    <xf numFmtId="0" fontId="16" fillId="0" borderId="0" xfId="0" applyFont="1" applyFill="1" applyBorder="1" applyAlignment="1"/>
    <xf numFmtId="0" fontId="16" fillId="0" borderId="2" xfId="0" applyFont="1" applyFill="1" applyBorder="1" applyAlignment="1"/>
    <xf numFmtId="0" fontId="16" fillId="0" borderId="0" xfId="0" applyFont="1" applyFill="1" applyBorder="1" applyAlignment="1">
      <alignment horizontal="center"/>
    </xf>
    <xf numFmtId="0" fontId="16" fillId="0" borderId="2" xfId="0" applyFont="1" applyFill="1" applyBorder="1" applyAlignment="1">
      <alignment horizontal="center"/>
    </xf>
    <xf numFmtId="0" fontId="9" fillId="0" borderId="1" xfId="0" applyFont="1" applyFill="1" applyBorder="1" applyAlignment="1">
      <alignment horizontal="center"/>
    </xf>
    <xf numFmtId="0" fontId="8" fillId="0" borderId="0" xfId="0" applyFont="1" applyFill="1" applyBorder="1" applyAlignment="1"/>
    <xf numFmtId="0" fontId="8" fillId="0" borderId="2" xfId="0" applyFont="1" applyFill="1" applyBorder="1" applyAlignment="1"/>
    <xf numFmtId="0" fontId="18" fillId="0" borderId="0" xfId="0" quotePrefix="1" applyFont="1"/>
    <xf numFmtId="0" fontId="19" fillId="0" borderId="0" xfId="0" applyFont="1"/>
    <xf numFmtId="0" fontId="20" fillId="0" borderId="1" xfId="0" applyFont="1" applyFill="1" applyBorder="1" applyAlignment="1">
      <alignment horizontal="center"/>
    </xf>
    <xf numFmtId="0" fontId="19" fillId="0" borderId="0" xfId="0" applyFont="1" applyFill="1" applyBorder="1" applyAlignment="1"/>
    <xf numFmtId="0" fontId="19" fillId="0" borderId="2" xfId="0" applyFont="1" applyFill="1" applyBorder="1" applyAlignment="1"/>
    <xf numFmtId="0" fontId="21" fillId="0" borderId="0" xfId="0" applyFont="1" applyFill="1" applyBorder="1" applyAlignment="1"/>
    <xf numFmtId="0" fontId="22" fillId="0" borderId="0" xfId="0" applyFont="1" applyFill="1" applyBorder="1" applyAlignment="1"/>
    <xf numFmtId="0" fontId="22" fillId="0" borderId="2" xfId="0" applyFont="1" applyFill="1" applyBorder="1" applyAlignment="1"/>
    <xf numFmtId="0" fontId="23" fillId="0" borderId="1" xfId="0" applyFont="1" applyFill="1" applyBorder="1" applyAlignment="1">
      <alignment horizontal="center"/>
    </xf>
    <xf numFmtId="0" fontId="24" fillId="0" borderId="0" xfId="0" applyFont="1" applyFill="1" applyBorder="1" applyAlignment="1"/>
    <xf numFmtId="0" fontId="24" fillId="0" borderId="2" xfId="0" applyFont="1" applyFill="1" applyBorder="1" applyAlignment="1"/>
    <xf numFmtId="0" fontId="16" fillId="2" borderId="0" xfId="0" applyFont="1" applyFill="1"/>
    <xf numFmtId="0" fontId="16" fillId="2" borderId="0" xfId="0" applyFont="1" applyFill="1" applyAlignment="1">
      <alignment horizontal="center"/>
    </xf>
    <xf numFmtId="0" fontId="0" fillId="3" borderId="0" xfId="0" applyFill="1"/>
    <xf numFmtId="0" fontId="16" fillId="3" borderId="0" xfId="0" applyFont="1" applyFill="1" applyAlignment="1">
      <alignment horizontal="center"/>
    </xf>
    <xf numFmtId="0" fontId="16" fillId="4" borderId="0" xfId="0" applyFont="1" applyFill="1"/>
    <xf numFmtId="0" fontId="16" fillId="4" borderId="0" xfId="0" applyFont="1" applyFill="1" applyAlignment="1">
      <alignment horizontal="center"/>
    </xf>
    <xf numFmtId="0" fontId="0" fillId="0" borderId="3" xfId="0" applyBorder="1"/>
    <xf numFmtId="0" fontId="0" fillId="0" borderId="4" xfId="0" applyBorder="1"/>
    <xf numFmtId="0" fontId="16" fillId="2" borderId="5" xfId="0" applyFont="1" applyFill="1" applyBorder="1" applyAlignment="1">
      <alignment horizontal="center"/>
    </xf>
    <xf numFmtId="0" fontId="0" fillId="0" borderId="5" xfId="0" applyBorder="1" applyAlignment="1">
      <alignment horizontal="center"/>
    </xf>
    <xf numFmtId="0" fontId="16" fillId="3" borderId="5" xfId="0" applyFont="1" applyFill="1" applyBorder="1" applyAlignment="1">
      <alignment horizontal="center"/>
    </xf>
    <xf numFmtId="0" fontId="16" fillId="4" borderId="5" xfId="0" applyFont="1" applyFill="1" applyBorder="1" applyAlignment="1">
      <alignment horizontal="center"/>
    </xf>
    <xf numFmtId="0" fontId="2" fillId="0" borderId="0" xfId="0" applyFont="1"/>
    <xf numFmtId="0" fontId="1" fillId="0" borderId="0" xfId="0" applyFont="1"/>
    <xf numFmtId="0" fontId="3" fillId="0" borderId="0" xfId="0" applyFont="1"/>
    <xf numFmtId="0" fontId="25" fillId="0" borderId="0" xfId="0" applyFont="1"/>
    <xf numFmtId="0" fontId="5" fillId="0" borderId="0" xfId="0" applyFont="1"/>
    <xf numFmtId="0" fontId="27" fillId="0" borderId="1" xfId="0" applyFont="1" applyFill="1" applyBorder="1" applyAlignment="1">
      <alignment horizontal="center"/>
    </xf>
    <xf numFmtId="0" fontId="28" fillId="0" borderId="0" xfId="0" applyFont="1" applyFill="1" applyBorder="1" applyAlignment="1"/>
    <xf numFmtId="0" fontId="28" fillId="0" borderId="2" xfId="0" applyFont="1" applyFill="1" applyBorder="1" applyAlignment="1"/>
    <xf numFmtId="0" fontId="29" fillId="0" borderId="0" xfId="0" applyFont="1"/>
    <xf numFmtId="0" fontId="4" fillId="0" borderId="0" xfId="0" applyFont="1"/>
    <xf numFmtId="0" fontId="5" fillId="2" borderId="0" xfId="0" applyFont="1" applyFill="1" applyBorder="1" applyAlignment="1">
      <alignment horizontal="center"/>
    </xf>
    <xf numFmtId="0" fontId="5" fillId="2" borderId="0" xfId="0" applyFont="1" applyFill="1" applyAlignment="1">
      <alignment horizontal="center"/>
    </xf>
    <xf numFmtId="0" fontId="5" fillId="0" borderId="0" xfId="0" applyFont="1" applyFill="1" applyAlignment="1">
      <alignment horizontal="center"/>
    </xf>
    <xf numFmtId="0" fontId="8" fillId="0" borderId="0" xfId="0" applyFont="1" applyFill="1" applyAlignment="1">
      <alignment horizontal="centerContinuous"/>
    </xf>
    <xf numFmtId="0" fontId="24" fillId="0" borderId="0" xfId="0" applyFont="1" applyFill="1" applyAlignment="1">
      <alignment horizontal="centerContinuous"/>
    </xf>
    <xf numFmtId="0" fontId="31" fillId="0" borderId="0" xfId="0" applyFont="1"/>
    <xf numFmtId="0" fontId="8" fillId="0" borderId="0" xfId="0" applyFont="1"/>
    <xf numFmtId="0" fontId="65" fillId="0" borderId="0" xfId="0" applyFont="1"/>
    <xf numFmtId="0" fontId="0" fillId="0" borderId="0" xfId="0" applyAlignment="1">
      <alignment horizontal="center"/>
    </xf>
    <xf numFmtId="0" fontId="66" fillId="0" borderId="0" xfId="0" applyFont="1"/>
    <xf numFmtId="0" fontId="0" fillId="0" borderId="0" xfId="0" applyAlignment="1">
      <alignment horizontal="right"/>
    </xf>
    <xf numFmtId="0" fontId="67" fillId="0" borderId="0" xfId="0" applyFont="1"/>
    <xf numFmtId="0" fontId="68" fillId="0" borderId="1" xfId="0" applyFont="1" applyFill="1" applyBorder="1" applyAlignment="1">
      <alignment horizontal="centerContinuous"/>
    </xf>
    <xf numFmtId="0" fontId="68" fillId="0" borderId="1" xfId="0" applyFont="1" applyFill="1" applyBorder="1" applyAlignment="1">
      <alignment horizontal="center"/>
    </xf>
    <xf numFmtId="0" fontId="68" fillId="0" borderId="1" xfId="0" applyFont="1" applyFill="1" applyBorder="1" applyAlignment="1">
      <alignment horizontal="right"/>
    </xf>
    <xf numFmtId="0" fontId="0" fillId="0" borderId="0" xfId="0" applyFill="1" applyBorder="1" applyAlignment="1">
      <alignment horizontal="right"/>
    </xf>
    <xf numFmtId="0" fontId="0" fillId="0" borderId="2" xfId="0" applyFill="1" applyBorder="1" applyAlignment="1">
      <alignment horizontal="right"/>
    </xf>
    <xf numFmtId="0" fontId="69" fillId="0" borderId="0" xfId="0" applyFont="1" applyAlignment="1">
      <alignment horizontal="center"/>
    </xf>
    <xf numFmtId="0" fontId="70" fillId="0" borderId="2" xfId="0" applyFont="1" applyFill="1" applyBorder="1" applyAlignment="1"/>
    <xf numFmtId="0" fontId="0" fillId="0" borderId="6" xfId="0" applyBorder="1" applyAlignment="1">
      <alignment horizontal="center"/>
    </xf>
    <xf numFmtId="0" fontId="69" fillId="0" borderId="6" xfId="0" applyFont="1" applyBorder="1" applyAlignment="1">
      <alignment horizontal="center"/>
    </xf>
    <xf numFmtId="0" fontId="71" fillId="0" borderId="0" xfId="0" applyFont="1"/>
    <xf numFmtId="0" fontId="72" fillId="0" borderId="0" xfId="0" applyFont="1"/>
    <xf numFmtId="0" fontId="4" fillId="0" borderId="0" xfId="0" quotePrefix="1" applyFont="1"/>
    <xf numFmtId="0" fontId="73" fillId="0" borderId="0" xfId="0" applyFont="1"/>
    <xf numFmtId="0" fontId="74" fillId="0" borderId="0" xfId="0" quotePrefix="1" applyFont="1" applyAlignment="1">
      <alignment horizontal="left"/>
    </xf>
    <xf numFmtId="0" fontId="75" fillId="0" borderId="0" xfId="0" applyFont="1"/>
    <xf numFmtId="0" fontId="75" fillId="0" borderId="0" xfId="0" quotePrefix="1" applyFont="1"/>
    <xf numFmtId="0" fontId="76" fillId="0" borderId="0" xfId="0" applyFont="1"/>
    <xf numFmtId="0" fontId="76" fillId="0" borderId="0" xfId="0" quotePrefix="1" applyFont="1"/>
    <xf numFmtId="0" fontId="0" fillId="0" borderId="0" xfId="0" applyBorder="1"/>
    <xf numFmtId="0" fontId="0" fillId="0" borderId="0" xfId="0" applyBorder="1" applyAlignment="1">
      <alignment horizontal="right"/>
    </xf>
    <xf numFmtId="0" fontId="68" fillId="0" borderId="0" xfId="0" applyFont="1" applyFill="1" applyBorder="1" applyAlignment="1">
      <alignment horizontal="right"/>
    </xf>
    <xf numFmtId="0" fontId="68" fillId="0" borderId="0" xfId="0" applyFont="1" applyFill="1" applyBorder="1" applyAlignment="1">
      <alignment horizontal="centerContinuous"/>
    </xf>
    <xf numFmtId="0" fontId="77" fillId="0" borderId="0" xfId="0" applyFont="1" applyAlignment="1">
      <alignment horizontal="center"/>
    </xf>
    <xf numFmtId="0" fontId="77" fillId="0" borderId="6" xfId="0" applyFont="1" applyBorder="1" applyAlignment="1">
      <alignment horizontal="center"/>
    </xf>
    <xf numFmtId="0" fontId="36" fillId="0" borderId="1" xfId="0" applyFont="1" applyFill="1" applyBorder="1" applyAlignment="1">
      <alignment horizontal="center"/>
    </xf>
    <xf numFmtId="0" fontId="36" fillId="0" borderId="1" xfId="0" applyFont="1" applyFill="1" applyBorder="1" applyAlignment="1">
      <alignment horizontal="centerContinuous"/>
    </xf>
    <xf numFmtId="0" fontId="73" fillId="0" borderId="0" xfId="0" applyFont="1" applyFill="1" applyBorder="1" applyAlignment="1"/>
    <xf numFmtId="0" fontId="74" fillId="0" borderId="0" xfId="0" applyFont="1" applyAlignment="1">
      <alignment horizontal="left"/>
    </xf>
    <xf numFmtId="0" fontId="78" fillId="0" borderId="1" xfId="0" applyFont="1" applyFill="1" applyBorder="1" applyAlignment="1">
      <alignment horizontal="center"/>
    </xf>
    <xf numFmtId="0" fontId="75" fillId="0" borderId="0" xfId="0" applyFont="1" applyFill="1" applyBorder="1" applyAlignment="1"/>
    <xf numFmtId="0" fontId="77" fillId="0" borderId="0" xfId="0" applyFont="1" applyFill="1" applyBorder="1" applyAlignment="1"/>
    <xf numFmtId="0" fontId="79" fillId="0" borderId="0" xfId="0" applyFont="1"/>
    <xf numFmtId="0" fontId="80" fillId="0" borderId="0" xfId="0" applyFont="1"/>
    <xf numFmtId="0" fontId="4" fillId="0" borderId="0" xfId="0" applyFont="1" applyAlignment="1">
      <alignment horizontal="center"/>
    </xf>
    <xf numFmtId="0" fontId="75" fillId="0" borderId="0" xfId="0" applyFont="1" applyAlignment="1">
      <alignment horizontal="center"/>
    </xf>
    <xf numFmtId="0" fontId="75" fillId="0" borderId="6" xfId="0" applyFont="1" applyBorder="1" applyAlignment="1">
      <alignment horizontal="center"/>
    </xf>
    <xf numFmtId="0" fontId="75" fillId="0" borderId="0" xfId="0" applyFont="1" applyAlignment="1">
      <alignment horizontal="right"/>
    </xf>
    <xf numFmtId="0" fontId="81" fillId="0" borderId="0" xfId="0" applyFont="1" applyAlignment="1">
      <alignment horizontal="left" vertical="center" readingOrder="1"/>
    </xf>
    <xf numFmtId="0" fontId="82" fillId="0" borderId="0" xfId="0" applyFont="1"/>
    <xf numFmtId="0" fontId="83" fillId="0" borderId="0" xfId="0" applyFont="1"/>
    <xf numFmtId="0" fontId="84" fillId="0" borderId="0" xfId="0" applyFont="1"/>
    <xf numFmtId="0" fontId="85" fillId="0" borderId="0" xfId="0" applyFont="1"/>
    <xf numFmtId="0" fontId="52" fillId="0" borderId="0" xfId="0" applyFont="1"/>
    <xf numFmtId="0" fontId="53" fillId="0" borderId="0" xfId="0" applyFont="1"/>
    <xf numFmtId="0" fontId="55" fillId="0" borderId="0" xfId="1" applyFont="1" applyAlignment="1">
      <alignment horizontal="left"/>
    </xf>
    <xf numFmtId="0" fontId="4" fillId="0" borderId="0" xfId="1"/>
    <xf numFmtId="0" fontId="4" fillId="5" borderId="0" xfId="1" applyFill="1"/>
    <xf numFmtId="0" fontId="8" fillId="5" borderId="0" xfId="1" applyFont="1" applyFill="1" applyAlignment="1">
      <alignment horizontal="center"/>
    </xf>
    <xf numFmtId="0" fontId="31" fillId="0" borderId="0" xfId="1" applyFont="1" applyAlignment="1">
      <alignment horizontal="right"/>
    </xf>
    <xf numFmtId="0" fontId="5" fillId="0" borderId="0" xfId="1" applyFont="1" applyAlignment="1">
      <alignment horizontal="right"/>
    </xf>
    <xf numFmtId="0" fontId="45" fillId="5" borderId="0" xfId="1" applyFont="1" applyFill="1" applyAlignment="1">
      <alignment horizontal="left"/>
    </xf>
    <xf numFmtId="0" fontId="4" fillId="0" borderId="0" xfId="1" applyFill="1"/>
    <xf numFmtId="0" fontId="31" fillId="0" borderId="0" xfId="1" applyFont="1"/>
    <xf numFmtId="0" fontId="4" fillId="0" borderId="0" xfId="1" applyAlignment="1">
      <alignment horizontal="right"/>
    </xf>
    <xf numFmtId="0" fontId="4" fillId="0" borderId="0" xfId="1" applyAlignment="1">
      <alignment horizontal="left"/>
    </xf>
    <xf numFmtId="0" fontId="45" fillId="0" borderId="0" xfId="1" applyFont="1" applyAlignment="1">
      <alignment horizontal="center"/>
    </xf>
    <xf numFmtId="0" fontId="4" fillId="0" borderId="0" xfId="1" applyAlignment="1">
      <alignment horizontal="center"/>
    </xf>
    <xf numFmtId="0" fontId="4" fillId="0" borderId="2" xfId="1" applyBorder="1"/>
    <xf numFmtId="0" fontId="4" fillId="0" borderId="0" xfId="1" quotePrefix="1"/>
    <xf numFmtId="0" fontId="86" fillId="0" borderId="0" xfId="1" applyFont="1"/>
    <xf numFmtId="0" fontId="4" fillId="0" borderId="0" xfId="1" applyFont="1"/>
    <xf numFmtId="0" fontId="1" fillId="0" borderId="0" xfId="1" applyFont="1"/>
    <xf numFmtId="0" fontId="1" fillId="0" borderId="0" xfId="1" applyFont="1" applyAlignment="1">
      <alignment horizontal="center"/>
    </xf>
    <xf numFmtId="0" fontId="51" fillId="0" borderId="0" xfId="1" applyFont="1" applyAlignment="1">
      <alignment horizontal="center"/>
    </xf>
    <xf numFmtId="0" fontId="5" fillId="0" borderId="0" xfId="1" applyFont="1" applyAlignment="1">
      <alignment horizontal="center"/>
    </xf>
    <xf numFmtId="0" fontId="18" fillId="0" borderId="0" xfId="1" applyFont="1" applyAlignment="1">
      <alignment horizontal="center"/>
    </xf>
    <xf numFmtId="0" fontId="87" fillId="0" borderId="0" xfId="1" applyFont="1"/>
    <xf numFmtId="0" fontId="73" fillId="0" borderId="0" xfId="1" applyFont="1" applyAlignment="1">
      <alignment horizontal="center"/>
    </xf>
    <xf numFmtId="0" fontId="3" fillId="0" borderId="0" xfId="1" applyFont="1" applyAlignment="1">
      <alignment horizontal="center"/>
    </xf>
    <xf numFmtId="0" fontId="88" fillId="0" borderId="0" xfId="1" applyFont="1" applyAlignment="1">
      <alignment horizontal="center"/>
    </xf>
    <xf numFmtId="0" fontId="3" fillId="0" borderId="0" xfId="1" applyFont="1"/>
    <xf numFmtId="0" fontId="4" fillId="0" borderId="0" xfId="1" quotePrefix="1" applyFont="1" applyAlignment="1">
      <alignment horizontal="center"/>
    </xf>
    <xf numFmtId="0" fontId="1" fillId="0" borderId="0" xfId="1" quotePrefix="1" applyFont="1" applyAlignment="1">
      <alignment horizontal="center" vertical="center"/>
    </xf>
    <xf numFmtId="0" fontId="71" fillId="0" borderId="0" xfId="1" quotePrefix="1" applyFont="1"/>
    <xf numFmtId="0" fontId="88" fillId="0" borderId="0" xfId="1" applyFont="1"/>
    <xf numFmtId="0" fontId="89" fillId="0" borderId="0" xfId="1" applyFont="1"/>
    <xf numFmtId="0" fontId="65" fillId="0" borderId="0" xfId="1" applyFont="1"/>
    <xf numFmtId="0" fontId="90" fillId="0" borderId="0" xfId="1" applyFont="1" applyAlignment="1">
      <alignment horizontal="center"/>
    </xf>
    <xf numFmtId="0" fontId="90" fillId="0" borderId="0" xfId="1" applyFont="1" applyAlignment="1">
      <alignment horizontal="right"/>
    </xf>
    <xf numFmtId="0" fontId="65" fillId="0" borderId="0" xfId="1" quotePrefix="1" applyFont="1"/>
    <xf numFmtId="0" fontId="76" fillId="0" borderId="0" xfId="1" applyFont="1"/>
    <xf numFmtId="0" fontId="69" fillId="0" borderId="0" xfId="1" applyFont="1"/>
    <xf numFmtId="0" fontId="91" fillId="0" borderId="0" xfId="1" applyFont="1" applyAlignment="1">
      <alignment horizontal="center"/>
    </xf>
    <xf numFmtId="0" fontId="92" fillId="0" borderId="0" xfId="1" quotePrefix="1" applyFont="1"/>
    <xf numFmtId="0" fontId="69" fillId="0" borderId="0" xfId="0" applyFont="1" applyAlignment="1">
      <alignment horizontal="left"/>
    </xf>
    <xf numFmtId="0" fontId="4" fillId="0" borderId="0" xfId="0" applyFont="1" applyFill="1" applyBorder="1" applyAlignment="1">
      <alignment horizontal="center"/>
    </xf>
    <xf numFmtId="0" fontId="93" fillId="0" borderId="0" xfId="0" applyFont="1"/>
    <xf numFmtId="0" fontId="94" fillId="0" borderId="0" xfId="0" applyFont="1" applyAlignment="1">
      <alignment horizontal="center"/>
    </xf>
    <xf numFmtId="0" fontId="94" fillId="0" borderId="0" xfId="0" applyFont="1"/>
    <xf numFmtId="0" fontId="95" fillId="0" borderId="0" xfId="0" applyFont="1"/>
    <xf numFmtId="0" fontId="96" fillId="0" borderId="0" xfId="0" applyFont="1" applyAlignment="1">
      <alignment horizontal="center"/>
    </xf>
    <xf numFmtId="0" fontId="96" fillId="0" borderId="0" xfId="0" applyFont="1"/>
    <xf numFmtId="0" fontId="97" fillId="0" borderId="0" xfId="0" applyFont="1"/>
    <xf numFmtId="0" fontId="98" fillId="0" borderId="1" xfId="0" applyFont="1" applyFill="1" applyBorder="1" applyAlignment="1">
      <alignment horizontal="centerContinuous"/>
    </xf>
    <xf numFmtId="0" fontId="97" fillId="0" borderId="0" xfId="0" applyFont="1" applyFill="1" applyBorder="1" applyAlignment="1"/>
    <xf numFmtId="0" fontId="97" fillId="0" borderId="2" xfId="0" applyFont="1" applyFill="1" applyBorder="1" applyAlignment="1"/>
    <xf numFmtId="0" fontId="98" fillId="0" borderId="1" xfId="0" applyFont="1" applyFill="1" applyBorder="1" applyAlignment="1">
      <alignment horizontal="center"/>
    </xf>
    <xf numFmtId="0" fontId="69" fillId="0" borderId="0" xfId="0" applyFont="1"/>
    <xf numFmtId="0" fontId="99" fillId="0" borderId="1" xfId="0" applyFont="1" applyFill="1" applyBorder="1" applyAlignment="1">
      <alignment horizontal="centerContinuous"/>
    </xf>
    <xf numFmtId="0" fontId="69" fillId="0" borderId="0" xfId="0" applyFont="1" applyFill="1" applyBorder="1" applyAlignment="1"/>
    <xf numFmtId="0" fontId="69" fillId="0" borderId="2" xfId="0" applyFont="1" applyFill="1" applyBorder="1" applyAlignment="1"/>
    <xf numFmtId="0" fontId="99" fillId="0" borderId="1" xfId="0" applyFont="1" applyFill="1" applyBorder="1" applyAlignment="1">
      <alignment horizontal="center"/>
    </xf>
    <xf numFmtId="0" fontId="5" fillId="0" borderId="0" xfId="0" applyFont="1" applyAlignment="1">
      <alignment horizontal="center"/>
    </xf>
    <xf numFmtId="0" fontId="4" fillId="0" borderId="0" xfId="0" applyFont="1" applyAlignment="1">
      <alignment horizontal="left"/>
    </xf>
    <xf numFmtId="0" fontId="100" fillId="0" borderId="0" xfId="0" applyFont="1" applyAlignment="1">
      <alignment horizontal="center"/>
    </xf>
  </cellXfs>
  <cellStyles count="2">
    <cellStyle name="Normal" xfId="0" builtinId="0"/>
    <cellStyle name="Normal 2" xfId="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20.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22.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2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lineMarker"/>
        <c:varyColors val="0"/>
        <c:ser>
          <c:idx val="0"/>
          <c:order val="0"/>
          <c:tx>
            <c:strRef>
              <c:f>'Dummy example'!$G$3</c:f>
              <c:strCache>
                <c:ptCount val="1"/>
                <c:pt idx="0">
                  <c:v>State</c:v>
                </c:pt>
              </c:strCache>
            </c:strRef>
          </c:tx>
          <c:spPr>
            <a:ln w="28575">
              <a:noFill/>
            </a:ln>
          </c:spPr>
          <c:trendline>
            <c:spPr>
              <a:ln w="19050">
                <a:solidFill>
                  <a:schemeClr val="accent1">
                    <a:lumMod val="75000"/>
                  </a:schemeClr>
                </a:solidFill>
              </a:ln>
            </c:spPr>
            <c:trendlineType val="linear"/>
            <c:forward val="312"/>
            <c:backward val="280"/>
            <c:dispRSqr val="0"/>
            <c:dispEq val="0"/>
          </c:trendline>
          <c:xVal>
            <c:numRef>
              <c:f>'Dummy example'!$F$4:$F$23</c:f>
              <c:numCache>
                <c:formatCode>General</c:formatCode>
                <c:ptCount val="20"/>
                <c:pt idx="0">
                  <c:v>412</c:v>
                </c:pt>
                <c:pt idx="1">
                  <c:v>280</c:v>
                </c:pt>
                <c:pt idx="2">
                  <c:v>989</c:v>
                </c:pt>
                <c:pt idx="3">
                  <c:v>1789</c:v>
                </c:pt>
                <c:pt idx="4">
                  <c:v>3388</c:v>
                </c:pt>
                <c:pt idx="5">
                  <c:v>800</c:v>
                </c:pt>
                <c:pt idx="6">
                  <c:v>3117</c:v>
                </c:pt>
                <c:pt idx="7">
                  <c:v>650</c:v>
                </c:pt>
                <c:pt idx="8">
                  <c:v>1259</c:v>
                </c:pt>
                <c:pt idx="9">
                  <c:v>820</c:v>
                </c:pt>
                <c:pt idx="10">
                  <c:v>582</c:v>
                </c:pt>
                <c:pt idx="11">
                  <c:v>648</c:v>
                </c:pt>
                <c:pt idx="12">
                  <c:v>1364</c:v>
                </c:pt>
                <c:pt idx="13">
                  <c:v>494</c:v>
                </c:pt>
                <c:pt idx="14">
                  <c:v>475</c:v>
                </c:pt>
                <c:pt idx="15">
                  <c:v>698</c:v>
                </c:pt>
                <c:pt idx="16">
                  <c:v>801</c:v>
                </c:pt>
                <c:pt idx="17">
                  <c:v>810</c:v>
                </c:pt>
                <c:pt idx="18">
                  <c:v>3292</c:v>
                </c:pt>
                <c:pt idx="19">
                  <c:v>356</c:v>
                </c:pt>
              </c:numCache>
            </c:numRef>
          </c:xVal>
          <c:yVal>
            <c:numRef>
              <c:f>'Dummy example'!$G$4:$G$23</c:f>
              <c:numCache>
                <c:formatCode>General</c:formatCode>
                <c:ptCount val="20"/>
                <c:pt idx="7">
                  <c:v>5</c:v>
                </c:pt>
                <c:pt idx="8">
                  <c:v>1</c:v>
                </c:pt>
                <c:pt idx="9">
                  <c:v>15</c:v>
                </c:pt>
                <c:pt idx="10">
                  <c:v>13</c:v>
                </c:pt>
                <c:pt idx="11">
                  <c:v>28</c:v>
                </c:pt>
                <c:pt idx="12">
                  <c:v>3</c:v>
                </c:pt>
                <c:pt idx="13">
                  <c:v>3</c:v>
                </c:pt>
                <c:pt idx="14">
                  <c:v>0</c:v>
                </c:pt>
                <c:pt idx="15">
                  <c:v>14</c:v>
                </c:pt>
                <c:pt idx="16">
                  <c:v>8</c:v>
                </c:pt>
                <c:pt idx="17">
                  <c:v>4</c:v>
                </c:pt>
                <c:pt idx="18">
                  <c:v>17</c:v>
                </c:pt>
                <c:pt idx="19">
                  <c:v>5</c:v>
                </c:pt>
              </c:numCache>
            </c:numRef>
          </c:yVal>
          <c:smooth val="0"/>
          <c:extLst>
            <c:ext xmlns:c16="http://schemas.microsoft.com/office/drawing/2014/chart" uri="{C3380CC4-5D6E-409C-BE32-E72D297353CC}">
              <c16:uniqueId val="{00000001-C5DD-427D-93C9-B589956E8E3A}"/>
            </c:ext>
          </c:extLst>
        </c:ser>
        <c:ser>
          <c:idx val="1"/>
          <c:order val="1"/>
          <c:tx>
            <c:strRef>
              <c:f>'Dummy example'!$H$3</c:f>
              <c:strCache>
                <c:ptCount val="1"/>
                <c:pt idx="0">
                  <c:v>Local</c:v>
                </c:pt>
              </c:strCache>
            </c:strRef>
          </c:tx>
          <c:spPr>
            <a:ln w="28575">
              <a:noFill/>
            </a:ln>
          </c:spPr>
          <c:marker>
            <c:symbol val="diamond"/>
            <c:size val="7"/>
          </c:marker>
          <c:trendline>
            <c:spPr>
              <a:ln w="19050">
                <a:solidFill>
                  <a:srgbClr val="C00000"/>
                </a:solidFill>
              </a:ln>
            </c:spPr>
            <c:trendlineType val="linear"/>
            <c:forward val="312"/>
            <c:backward val="280"/>
            <c:dispRSqr val="0"/>
            <c:dispEq val="0"/>
          </c:trendline>
          <c:xVal>
            <c:numRef>
              <c:f>'Dummy example'!$F$4:$F$23</c:f>
              <c:numCache>
                <c:formatCode>General</c:formatCode>
                <c:ptCount val="20"/>
                <c:pt idx="0">
                  <c:v>412</c:v>
                </c:pt>
                <c:pt idx="1">
                  <c:v>280</c:v>
                </c:pt>
                <c:pt idx="2">
                  <c:v>989</c:v>
                </c:pt>
                <c:pt idx="3">
                  <c:v>1789</c:v>
                </c:pt>
                <c:pt idx="4">
                  <c:v>3388</c:v>
                </c:pt>
                <c:pt idx="5">
                  <c:v>800</c:v>
                </c:pt>
                <c:pt idx="6">
                  <c:v>3117</c:v>
                </c:pt>
                <c:pt idx="7">
                  <c:v>650</c:v>
                </c:pt>
                <c:pt idx="8">
                  <c:v>1259</c:v>
                </c:pt>
                <c:pt idx="9">
                  <c:v>820</c:v>
                </c:pt>
                <c:pt idx="10">
                  <c:v>582</c:v>
                </c:pt>
                <c:pt idx="11">
                  <c:v>648</c:v>
                </c:pt>
                <c:pt idx="12">
                  <c:v>1364</c:v>
                </c:pt>
                <c:pt idx="13">
                  <c:v>494</c:v>
                </c:pt>
                <c:pt idx="14">
                  <c:v>475</c:v>
                </c:pt>
                <c:pt idx="15">
                  <c:v>698</c:v>
                </c:pt>
                <c:pt idx="16">
                  <c:v>801</c:v>
                </c:pt>
                <c:pt idx="17">
                  <c:v>810</c:v>
                </c:pt>
                <c:pt idx="18">
                  <c:v>3292</c:v>
                </c:pt>
                <c:pt idx="19">
                  <c:v>356</c:v>
                </c:pt>
              </c:numCache>
            </c:numRef>
          </c:xVal>
          <c:yVal>
            <c:numRef>
              <c:f>'Dummy example'!$H$4:$H$23</c:f>
              <c:numCache>
                <c:formatCode>General</c:formatCode>
                <c:ptCount val="20"/>
                <c:pt idx="0">
                  <c:v>36</c:v>
                </c:pt>
                <c:pt idx="1">
                  <c:v>22</c:v>
                </c:pt>
                <c:pt idx="2">
                  <c:v>211</c:v>
                </c:pt>
                <c:pt idx="3">
                  <c:v>77</c:v>
                </c:pt>
                <c:pt idx="4">
                  <c:v>176</c:v>
                </c:pt>
                <c:pt idx="5">
                  <c:v>64</c:v>
                </c:pt>
                <c:pt idx="6">
                  <c:v>273</c:v>
                </c:pt>
              </c:numCache>
            </c:numRef>
          </c:yVal>
          <c:smooth val="0"/>
          <c:extLst>
            <c:ext xmlns:c16="http://schemas.microsoft.com/office/drawing/2014/chart" uri="{C3380CC4-5D6E-409C-BE32-E72D297353CC}">
              <c16:uniqueId val="{00000003-C5DD-427D-93C9-B589956E8E3A}"/>
            </c:ext>
          </c:extLst>
        </c:ser>
        <c:ser>
          <c:idx val="2"/>
          <c:order val="2"/>
          <c:tx>
            <c:strRef>
              <c:f>'Dummy example'!$I$3</c:f>
              <c:strCache>
                <c:ptCount val="1"/>
                <c:pt idx="0">
                  <c:v>Ŷ(Beds only)</c:v>
                </c:pt>
              </c:strCache>
            </c:strRef>
          </c:tx>
          <c:spPr>
            <a:ln w="22225">
              <a:noFill/>
              <a:prstDash val="dash"/>
            </a:ln>
          </c:spPr>
          <c:marker>
            <c:symbol val="circle"/>
            <c:size val="2"/>
            <c:spPr>
              <a:solidFill>
                <a:schemeClr val="tx1"/>
              </a:solidFill>
            </c:spPr>
          </c:marker>
          <c:trendline>
            <c:trendlineType val="linear"/>
            <c:forward val="500"/>
            <c:backward val="280"/>
            <c:dispRSqr val="0"/>
            <c:dispEq val="0"/>
          </c:trendline>
          <c:xVal>
            <c:numRef>
              <c:f>'Dummy example'!$F$4:$F$23</c:f>
              <c:numCache>
                <c:formatCode>General</c:formatCode>
                <c:ptCount val="20"/>
                <c:pt idx="0">
                  <c:v>412</c:v>
                </c:pt>
                <c:pt idx="1">
                  <c:v>280</c:v>
                </c:pt>
                <c:pt idx="2">
                  <c:v>989</c:v>
                </c:pt>
                <c:pt idx="3">
                  <c:v>1789</c:v>
                </c:pt>
                <c:pt idx="4">
                  <c:v>3388</c:v>
                </c:pt>
                <c:pt idx="5">
                  <c:v>800</c:v>
                </c:pt>
                <c:pt idx="6">
                  <c:v>3117</c:v>
                </c:pt>
                <c:pt idx="7">
                  <c:v>650</c:v>
                </c:pt>
                <c:pt idx="8">
                  <c:v>1259</c:v>
                </c:pt>
                <c:pt idx="9">
                  <c:v>820</c:v>
                </c:pt>
                <c:pt idx="10">
                  <c:v>582</c:v>
                </c:pt>
                <c:pt idx="11">
                  <c:v>648</c:v>
                </c:pt>
                <c:pt idx="12">
                  <c:v>1364</c:v>
                </c:pt>
                <c:pt idx="13">
                  <c:v>494</c:v>
                </c:pt>
                <c:pt idx="14">
                  <c:v>475</c:v>
                </c:pt>
                <c:pt idx="15">
                  <c:v>698</c:v>
                </c:pt>
                <c:pt idx="16">
                  <c:v>801</c:v>
                </c:pt>
                <c:pt idx="17">
                  <c:v>810</c:v>
                </c:pt>
                <c:pt idx="18">
                  <c:v>3292</c:v>
                </c:pt>
                <c:pt idx="19">
                  <c:v>356</c:v>
                </c:pt>
              </c:numCache>
            </c:numRef>
          </c:xVal>
          <c:yVal>
            <c:numRef>
              <c:f>'Dummy example'!$I$4:$I$23</c:f>
              <c:numCache>
                <c:formatCode>General</c:formatCode>
                <c:ptCount val="20"/>
                <c:pt idx="0">
                  <c:v>13.609659537296636</c:v>
                </c:pt>
                <c:pt idx="1">
                  <c:v>7.3345987403853208</c:v>
                </c:pt>
                <c:pt idx="2">
                  <c:v>41.039281354098371</c:v>
                </c:pt>
                <c:pt idx="3">
                  <c:v>79.069952850530569</c:v>
                </c:pt>
                <c:pt idx="4">
                  <c:v>155.08375750402448</c:v>
                </c:pt>
                <c:pt idx="5">
                  <c:v>32.054535213066259</c:v>
                </c:pt>
                <c:pt idx="6">
                  <c:v>142.20086753460805</c:v>
                </c:pt>
                <c:pt idx="7">
                  <c:v>24.923784307485217</c:v>
                </c:pt>
                <c:pt idx="8">
                  <c:v>53.874632984144242</c:v>
                </c:pt>
                <c:pt idx="9">
                  <c:v>33.005302000477066</c:v>
                </c:pt>
                <c:pt idx="10">
                  <c:v>21.691177230288481</c:v>
                </c:pt>
                <c:pt idx="11">
                  <c:v>24.828707628744137</c:v>
                </c:pt>
                <c:pt idx="12">
                  <c:v>58.866158618050967</c:v>
                </c:pt>
                <c:pt idx="13">
                  <c:v>17.507803365680939</c:v>
                </c:pt>
                <c:pt idx="14">
                  <c:v>16.604574917640672</c:v>
                </c:pt>
                <c:pt idx="15">
                  <c:v>27.205624597271154</c:v>
                </c:pt>
                <c:pt idx="16">
                  <c:v>32.102073552436799</c:v>
                </c:pt>
                <c:pt idx="17">
                  <c:v>32.529918606771659</c:v>
                </c:pt>
                <c:pt idx="18">
                  <c:v>150.52007692445261</c:v>
                </c:pt>
                <c:pt idx="19">
                  <c:v>10.94751253254638</c:v>
                </c:pt>
              </c:numCache>
            </c:numRef>
          </c:yVal>
          <c:smooth val="0"/>
          <c:extLst>
            <c:ext xmlns:c16="http://schemas.microsoft.com/office/drawing/2014/chart" uri="{C3380CC4-5D6E-409C-BE32-E72D297353CC}">
              <c16:uniqueId val="{00000005-C5DD-427D-93C9-B589956E8E3A}"/>
            </c:ext>
          </c:extLst>
        </c:ser>
        <c:ser>
          <c:idx val="3"/>
          <c:order val="3"/>
          <c:tx>
            <c:strRef>
              <c:f>'Dummy example'!$J$3</c:f>
              <c:strCache>
                <c:ptCount val="1"/>
                <c:pt idx="0">
                  <c:v>State Ŷ</c:v>
                </c:pt>
              </c:strCache>
            </c:strRef>
          </c:tx>
          <c:spPr>
            <a:ln w="28575">
              <a:noFill/>
            </a:ln>
          </c:spPr>
          <c:marker>
            <c:symbol val="none"/>
          </c:marker>
          <c:trendline>
            <c:spPr>
              <a:ln>
                <a:solidFill>
                  <a:schemeClr val="tx2">
                    <a:lumMod val="60000"/>
                    <a:lumOff val="40000"/>
                  </a:schemeClr>
                </a:solidFill>
                <a:prstDash val="dash"/>
              </a:ln>
            </c:spPr>
            <c:trendlineType val="linear"/>
            <c:forward val="700"/>
            <c:backward val="280"/>
            <c:dispRSqr val="0"/>
            <c:dispEq val="0"/>
          </c:trendline>
          <c:xVal>
            <c:numRef>
              <c:f>'Dummy example'!$F$4:$F$23</c:f>
              <c:numCache>
                <c:formatCode>General</c:formatCode>
                <c:ptCount val="20"/>
                <c:pt idx="0">
                  <c:v>412</c:v>
                </c:pt>
                <c:pt idx="1">
                  <c:v>280</c:v>
                </c:pt>
                <c:pt idx="2">
                  <c:v>989</c:v>
                </c:pt>
                <c:pt idx="3">
                  <c:v>1789</c:v>
                </c:pt>
                <c:pt idx="4">
                  <c:v>3388</c:v>
                </c:pt>
                <c:pt idx="5">
                  <c:v>800</c:v>
                </c:pt>
                <c:pt idx="6">
                  <c:v>3117</c:v>
                </c:pt>
                <c:pt idx="7">
                  <c:v>650</c:v>
                </c:pt>
                <c:pt idx="8">
                  <c:v>1259</c:v>
                </c:pt>
                <c:pt idx="9">
                  <c:v>820</c:v>
                </c:pt>
                <c:pt idx="10">
                  <c:v>582</c:v>
                </c:pt>
                <c:pt idx="11">
                  <c:v>648</c:v>
                </c:pt>
                <c:pt idx="12">
                  <c:v>1364</c:v>
                </c:pt>
                <c:pt idx="13">
                  <c:v>494</c:v>
                </c:pt>
                <c:pt idx="14">
                  <c:v>475</c:v>
                </c:pt>
                <c:pt idx="15">
                  <c:v>698</c:v>
                </c:pt>
                <c:pt idx="16">
                  <c:v>801</c:v>
                </c:pt>
                <c:pt idx="17">
                  <c:v>810</c:v>
                </c:pt>
                <c:pt idx="18">
                  <c:v>3292</c:v>
                </c:pt>
                <c:pt idx="19">
                  <c:v>356</c:v>
                </c:pt>
              </c:numCache>
            </c:numRef>
          </c:xVal>
          <c:yVal>
            <c:numRef>
              <c:f>'Dummy example'!$J$4:$J$23</c:f>
              <c:numCache>
                <c:formatCode>General</c:formatCode>
                <c:ptCount val="20"/>
                <c:pt idx="0">
                  <c:v>-8.8950442411933324</c:v>
                </c:pt>
                <c:pt idx="1">
                  <c:v>-13.330833580796948</c:v>
                </c:pt>
                <c:pt idx="2">
                  <c:v>10.494731887225541</c:v>
                </c:pt>
                <c:pt idx="3">
                  <c:v>37.378303642399032</c:v>
                </c:pt>
                <c:pt idx="4">
                  <c:v>91.111842688052036</c:v>
                </c:pt>
                <c:pt idx="5">
                  <c:v>4.1434880600658062</c:v>
                </c:pt>
                <c:pt idx="6">
                  <c:v>82.005032755987003</c:v>
                </c:pt>
                <c:pt idx="7">
                  <c:v>-0.8971816440292173</c:v>
                </c:pt>
                <c:pt idx="8">
                  <c:v>19.567937354596594</c:v>
                </c:pt>
                <c:pt idx="9">
                  <c:v>4.8155773539451445</c:v>
                </c:pt>
                <c:pt idx="10">
                  <c:v>-3.1822852432189563</c:v>
                </c:pt>
                <c:pt idx="11">
                  <c:v>-0.96439057341714829</c:v>
                </c:pt>
                <c:pt idx="12">
                  <c:v>23.096406147463114</c:v>
                </c:pt>
                <c:pt idx="13">
                  <c:v>-6.1394781362880479</c:v>
                </c:pt>
                <c:pt idx="14">
                  <c:v>-6.7779629654734208</c:v>
                </c:pt>
                <c:pt idx="15">
                  <c:v>0.71583266128118339</c:v>
                </c:pt>
                <c:pt idx="16">
                  <c:v>4.1770925247597717</c:v>
                </c:pt>
                <c:pt idx="17">
                  <c:v>4.4795327070054753</c:v>
                </c:pt>
                <c:pt idx="18">
                  <c:v>87.885814077431178</c:v>
                </c:pt>
                <c:pt idx="19">
                  <c:v>-10.776894264055471</c:v>
                </c:pt>
              </c:numCache>
            </c:numRef>
          </c:yVal>
          <c:smooth val="0"/>
          <c:extLst>
            <c:ext xmlns:c16="http://schemas.microsoft.com/office/drawing/2014/chart" uri="{C3380CC4-5D6E-409C-BE32-E72D297353CC}">
              <c16:uniqueId val="{00000007-C5DD-427D-93C9-B589956E8E3A}"/>
            </c:ext>
          </c:extLst>
        </c:ser>
        <c:ser>
          <c:idx val="4"/>
          <c:order val="4"/>
          <c:tx>
            <c:strRef>
              <c:f>'Dummy example'!$K$3</c:f>
              <c:strCache>
                <c:ptCount val="1"/>
                <c:pt idx="0">
                  <c:v>Local Ŷ</c:v>
                </c:pt>
              </c:strCache>
            </c:strRef>
          </c:tx>
          <c:spPr>
            <a:ln w="9525">
              <a:noFill/>
              <a:prstDash val="dash"/>
            </a:ln>
          </c:spPr>
          <c:marker>
            <c:symbol val="none"/>
          </c:marker>
          <c:trendline>
            <c:spPr>
              <a:ln>
                <a:solidFill>
                  <a:srgbClr val="C00000"/>
                </a:solidFill>
                <a:prstDash val="dash"/>
              </a:ln>
            </c:spPr>
            <c:trendlineType val="linear"/>
            <c:forward val="700"/>
            <c:backward val="280"/>
            <c:dispRSqr val="0"/>
            <c:dispEq val="0"/>
          </c:trendline>
          <c:xVal>
            <c:numRef>
              <c:f>'Dummy example'!$F$4:$F$23</c:f>
              <c:numCache>
                <c:formatCode>General</c:formatCode>
                <c:ptCount val="20"/>
                <c:pt idx="0">
                  <c:v>412</c:v>
                </c:pt>
                <c:pt idx="1">
                  <c:v>280</c:v>
                </c:pt>
                <c:pt idx="2">
                  <c:v>989</c:v>
                </c:pt>
                <c:pt idx="3">
                  <c:v>1789</c:v>
                </c:pt>
                <c:pt idx="4">
                  <c:v>3388</c:v>
                </c:pt>
                <c:pt idx="5">
                  <c:v>800</c:v>
                </c:pt>
                <c:pt idx="6">
                  <c:v>3117</c:v>
                </c:pt>
                <c:pt idx="7">
                  <c:v>650</c:v>
                </c:pt>
                <c:pt idx="8">
                  <c:v>1259</c:v>
                </c:pt>
                <c:pt idx="9">
                  <c:v>820</c:v>
                </c:pt>
                <c:pt idx="10">
                  <c:v>582</c:v>
                </c:pt>
                <c:pt idx="11">
                  <c:v>648</c:v>
                </c:pt>
                <c:pt idx="12">
                  <c:v>1364</c:v>
                </c:pt>
                <c:pt idx="13">
                  <c:v>494</c:v>
                </c:pt>
                <c:pt idx="14">
                  <c:v>475</c:v>
                </c:pt>
                <c:pt idx="15">
                  <c:v>698</c:v>
                </c:pt>
                <c:pt idx="16">
                  <c:v>801</c:v>
                </c:pt>
                <c:pt idx="17">
                  <c:v>810</c:v>
                </c:pt>
                <c:pt idx="18">
                  <c:v>3292</c:v>
                </c:pt>
                <c:pt idx="19">
                  <c:v>356</c:v>
                </c:pt>
              </c:numCache>
            </c:numRef>
          </c:xVal>
          <c:yVal>
            <c:numRef>
              <c:f>'Dummy example'!$K$4:$K$23</c:f>
              <c:numCache>
                <c:formatCode>General</c:formatCode>
                <c:ptCount val="20"/>
                <c:pt idx="0">
                  <c:v>84.832452728558209</c:v>
                </c:pt>
                <c:pt idx="1">
                  <c:v>80.396663388954593</c:v>
                </c:pt>
                <c:pt idx="2">
                  <c:v>104.22222885697708</c:v>
                </c:pt>
                <c:pt idx="3">
                  <c:v>131.10580061215057</c:v>
                </c:pt>
                <c:pt idx="4">
                  <c:v>184.83933965780358</c:v>
                </c:pt>
                <c:pt idx="5">
                  <c:v>97.870985029817348</c:v>
                </c:pt>
                <c:pt idx="6">
                  <c:v>175.73252972573854</c:v>
                </c:pt>
                <c:pt idx="7">
                  <c:v>92.830315325722324</c:v>
                </c:pt>
                <c:pt idx="8">
                  <c:v>113.29543432434814</c:v>
                </c:pt>
                <c:pt idx="9">
                  <c:v>98.543074323696686</c:v>
                </c:pt>
                <c:pt idx="10">
                  <c:v>90.545211726532585</c:v>
                </c:pt>
                <c:pt idx="11">
                  <c:v>92.763106396334393</c:v>
                </c:pt>
                <c:pt idx="12">
                  <c:v>116.82390311721466</c:v>
                </c:pt>
                <c:pt idx="13">
                  <c:v>87.588018833463494</c:v>
                </c:pt>
                <c:pt idx="14">
                  <c:v>86.949534004278121</c:v>
                </c:pt>
                <c:pt idx="15">
                  <c:v>94.443329631032725</c:v>
                </c:pt>
                <c:pt idx="16">
                  <c:v>97.904589494511313</c:v>
                </c:pt>
                <c:pt idx="17">
                  <c:v>98.207029676757017</c:v>
                </c:pt>
                <c:pt idx="18">
                  <c:v>181.61331104718272</c:v>
                </c:pt>
                <c:pt idx="19">
                  <c:v>82.95060270569607</c:v>
                </c:pt>
              </c:numCache>
            </c:numRef>
          </c:yVal>
          <c:smooth val="0"/>
          <c:extLst>
            <c:ext xmlns:c16="http://schemas.microsoft.com/office/drawing/2014/chart" uri="{C3380CC4-5D6E-409C-BE32-E72D297353CC}">
              <c16:uniqueId val="{00000009-C5DD-427D-93C9-B589956E8E3A}"/>
            </c:ext>
          </c:extLst>
        </c:ser>
        <c:dLbls>
          <c:showLegendKey val="0"/>
          <c:showVal val="0"/>
          <c:showCatName val="0"/>
          <c:showSerName val="0"/>
          <c:showPercent val="0"/>
          <c:showBubbleSize val="0"/>
        </c:dLbls>
        <c:axId val="1037594096"/>
        <c:axId val="1"/>
      </c:scatterChart>
      <c:valAx>
        <c:axId val="1037594096"/>
        <c:scaling>
          <c:orientation val="minMax"/>
          <c:max val="4000"/>
        </c:scaling>
        <c:delete val="0"/>
        <c:axPos val="b"/>
        <c:title>
          <c:tx>
            <c:rich>
              <a:bodyPr/>
              <a:lstStyle/>
              <a:p>
                <a:pPr>
                  <a:defRPr/>
                </a:pPr>
                <a:r>
                  <a:rPr lang="en-US"/>
                  <a:t>Number of Beds</a:t>
                </a:r>
              </a:p>
            </c:rich>
          </c:tx>
          <c:overlay val="0"/>
        </c:title>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
        <c:crosses val="autoZero"/>
        <c:crossBetween val="midCat"/>
      </c:valAx>
      <c:valAx>
        <c:axId val="1"/>
        <c:scaling>
          <c:orientation val="minMax"/>
          <c:max val="300"/>
          <c:min val="-50"/>
        </c:scaling>
        <c:delete val="0"/>
        <c:axPos val="l"/>
        <c:majorGridlines/>
        <c:title>
          <c:tx>
            <c:rich>
              <a:bodyPr rot="-5400000" vert="horz"/>
              <a:lstStyle/>
              <a:p>
                <a:pPr>
                  <a:defRPr/>
                </a:pPr>
                <a:r>
                  <a:rPr lang="en-US"/>
                  <a:t>Number of Complaints</a:t>
                </a:r>
              </a:p>
            </c:rich>
          </c:tx>
          <c:overlay val="0"/>
        </c:title>
        <c:numFmt formatCode="General" sourceLinked="1"/>
        <c:majorTickMark val="out"/>
        <c:minorTickMark val="none"/>
        <c:tickLblPos val="nextTo"/>
        <c:crossAx val="1037594096"/>
        <c:crosses val="autoZero"/>
        <c:crossBetween val="midCat"/>
        <c:minorUnit val="10"/>
      </c:valAx>
    </c:plotArea>
    <c:legend>
      <c:legendPos val="r"/>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1942509223342319E-2"/>
          <c:y val="7.7272898776852755E-2"/>
          <c:w val="0.63669120662657952"/>
          <c:h val="0.75909259386673"/>
        </c:manualLayout>
      </c:layout>
      <c:scatterChart>
        <c:scatterStyle val="lineMarker"/>
        <c:varyColors val="0"/>
        <c:ser>
          <c:idx val="0"/>
          <c:order val="0"/>
          <c:tx>
            <c:strRef>
              <c:f>'Confidence Intervals (2)'!$B$7</c:f>
              <c:strCache>
                <c:ptCount val="1"/>
                <c:pt idx="0">
                  <c:v>Data</c:v>
                </c:pt>
              </c:strCache>
            </c:strRef>
          </c:tx>
          <c:spPr>
            <a:ln w="28575">
              <a:noFill/>
            </a:ln>
          </c:spPr>
          <c:marker>
            <c:symbol val="diamond"/>
            <c:size val="5"/>
            <c:spPr>
              <a:solidFill>
                <a:srgbClr val="424242"/>
              </a:solidFill>
              <a:ln>
                <a:solidFill>
                  <a:srgbClr val="424242"/>
                </a:solidFill>
                <a:prstDash val="solid"/>
              </a:ln>
            </c:spPr>
          </c:marker>
          <c:xVal>
            <c:numRef>
              <c:f>'Confidence Intervals (2)'!$A$8:$A$18</c:f>
              <c:numCache>
                <c:formatCode>General</c:formatCode>
                <c:ptCount val="11"/>
                <c:pt idx="0">
                  <c:v>0</c:v>
                </c:pt>
                <c:pt idx="1">
                  <c:v>0.1</c:v>
                </c:pt>
                <c:pt idx="2">
                  <c:v>0.2</c:v>
                </c:pt>
                <c:pt idx="3">
                  <c:v>0.30000000000000004</c:v>
                </c:pt>
                <c:pt idx="4">
                  <c:v>0.4</c:v>
                </c:pt>
                <c:pt idx="5">
                  <c:v>0.5</c:v>
                </c:pt>
                <c:pt idx="6">
                  <c:v>0.6</c:v>
                </c:pt>
                <c:pt idx="7">
                  <c:v>0.7</c:v>
                </c:pt>
                <c:pt idx="8">
                  <c:v>0.79999999999999993</c:v>
                </c:pt>
                <c:pt idx="9">
                  <c:v>0.89999999999999991</c:v>
                </c:pt>
                <c:pt idx="10">
                  <c:v>0.99999999999999989</c:v>
                </c:pt>
              </c:numCache>
            </c:numRef>
          </c:xVal>
          <c:yVal>
            <c:numRef>
              <c:f>'Confidence Intervals (2)'!$B$8:$B$18</c:f>
              <c:numCache>
                <c:formatCode>General</c:formatCode>
                <c:ptCount val="11"/>
                <c:pt idx="0">
                  <c:v>23.912181560874373</c:v>
                </c:pt>
                <c:pt idx="1">
                  <c:v>31.886180675710818</c:v>
                </c:pt>
                <c:pt idx="2">
                  <c:v>36.041405638467829</c:v>
                </c:pt>
                <c:pt idx="3">
                  <c:v>34.143885286876952</c:v>
                </c:pt>
                <c:pt idx="4">
                  <c:v>45.330672719189543</c:v>
                </c:pt>
                <c:pt idx="5">
                  <c:v>44.549674745048165</c:v>
                </c:pt>
                <c:pt idx="6">
                  <c:v>37.856988808042033</c:v>
                </c:pt>
                <c:pt idx="7">
                  <c:v>37.796112629852004</c:v>
                </c:pt>
                <c:pt idx="8">
                  <c:v>52.441223141612028</c:v>
                </c:pt>
                <c:pt idx="9">
                  <c:v>53.602967797438566</c:v>
                </c:pt>
                <c:pt idx="10">
                  <c:v>59.273607539049038</c:v>
                </c:pt>
              </c:numCache>
            </c:numRef>
          </c:yVal>
          <c:smooth val="0"/>
          <c:extLst>
            <c:ext xmlns:c16="http://schemas.microsoft.com/office/drawing/2014/chart" uri="{C3380CC4-5D6E-409C-BE32-E72D297353CC}">
              <c16:uniqueId val="{00000000-82D0-4DE6-9255-C09EC5055533}"/>
            </c:ext>
          </c:extLst>
        </c:ser>
        <c:ser>
          <c:idx val="1"/>
          <c:order val="1"/>
          <c:tx>
            <c:strRef>
              <c:f>'Confidence Intervals (2)'!$C$7</c:f>
              <c:strCache>
                <c:ptCount val="1"/>
                <c:pt idx="0">
                  <c:v>y-hat</c:v>
                </c:pt>
              </c:strCache>
            </c:strRef>
          </c:tx>
          <c:spPr>
            <a:ln w="19050">
              <a:solidFill>
                <a:srgbClr val="00B050"/>
              </a:solidFill>
              <a:prstDash val="solid"/>
            </a:ln>
          </c:spPr>
          <c:marker>
            <c:symbol val="none"/>
          </c:marker>
          <c:xVal>
            <c:numRef>
              <c:f>'Confidence Intervals (2)'!$A$8:$A$18</c:f>
              <c:numCache>
                <c:formatCode>General</c:formatCode>
                <c:ptCount val="11"/>
                <c:pt idx="0">
                  <c:v>0</c:v>
                </c:pt>
                <c:pt idx="1">
                  <c:v>0.1</c:v>
                </c:pt>
                <c:pt idx="2">
                  <c:v>0.2</c:v>
                </c:pt>
                <c:pt idx="3">
                  <c:v>0.30000000000000004</c:v>
                </c:pt>
                <c:pt idx="4">
                  <c:v>0.4</c:v>
                </c:pt>
                <c:pt idx="5">
                  <c:v>0.5</c:v>
                </c:pt>
                <c:pt idx="6">
                  <c:v>0.6</c:v>
                </c:pt>
                <c:pt idx="7">
                  <c:v>0.7</c:v>
                </c:pt>
                <c:pt idx="8">
                  <c:v>0.79999999999999993</c:v>
                </c:pt>
                <c:pt idx="9">
                  <c:v>0.89999999999999991</c:v>
                </c:pt>
                <c:pt idx="10">
                  <c:v>0.99999999999999989</c:v>
                </c:pt>
              </c:numCache>
            </c:numRef>
          </c:xVal>
          <c:yVal>
            <c:numRef>
              <c:f>'Confidence Intervals (2)'!$C$8:$C$18</c:f>
              <c:numCache>
                <c:formatCode>General</c:formatCode>
                <c:ptCount val="11"/>
                <c:pt idx="0">
                  <c:v>27.3166045191956</c:v>
                </c:pt>
                <c:pt idx="1">
                  <c:v>30.159372716123052</c:v>
                </c:pt>
                <c:pt idx="2">
                  <c:v>33.002140913050503</c:v>
                </c:pt>
                <c:pt idx="3">
                  <c:v>35.844909109977948</c:v>
                </c:pt>
                <c:pt idx="4">
                  <c:v>38.6876773069054</c:v>
                </c:pt>
                <c:pt idx="5">
                  <c:v>41.530445503832851</c:v>
                </c:pt>
                <c:pt idx="6">
                  <c:v>44.373213700760303</c:v>
                </c:pt>
                <c:pt idx="7">
                  <c:v>47.215981897687755</c:v>
                </c:pt>
                <c:pt idx="8">
                  <c:v>50.058750094615199</c:v>
                </c:pt>
                <c:pt idx="9">
                  <c:v>52.901518291542651</c:v>
                </c:pt>
                <c:pt idx="10">
                  <c:v>55.744286488470095</c:v>
                </c:pt>
              </c:numCache>
            </c:numRef>
          </c:yVal>
          <c:smooth val="0"/>
          <c:extLst>
            <c:ext xmlns:c16="http://schemas.microsoft.com/office/drawing/2014/chart" uri="{C3380CC4-5D6E-409C-BE32-E72D297353CC}">
              <c16:uniqueId val="{00000001-82D0-4DE6-9255-C09EC5055533}"/>
            </c:ext>
          </c:extLst>
        </c:ser>
        <c:ser>
          <c:idx val="2"/>
          <c:order val="2"/>
          <c:tx>
            <c:strRef>
              <c:f>'Confidence Intervals (2)'!$D$7</c:f>
              <c:strCache>
                <c:ptCount val="1"/>
                <c:pt idx="0">
                  <c:v>L.L. Mean</c:v>
                </c:pt>
              </c:strCache>
            </c:strRef>
          </c:tx>
          <c:spPr>
            <a:ln w="12700">
              <a:solidFill>
                <a:srgbClr val="00FFFF"/>
              </a:solidFill>
              <a:prstDash val="solid"/>
            </a:ln>
          </c:spPr>
          <c:marker>
            <c:symbol val="x"/>
            <c:size val="5"/>
            <c:spPr>
              <a:noFill/>
              <a:ln>
                <a:solidFill>
                  <a:srgbClr val="00FFFF"/>
                </a:solidFill>
                <a:prstDash val="solid"/>
              </a:ln>
            </c:spPr>
          </c:marker>
          <c:xVal>
            <c:numRef>
              <c:f>'Confidence Intervals (2)'!$A$8:$A$18</c:f>
              <c:numCache>
                <c:formatCode>General</c:formatCode>
                <c:ptCount val="11"/>
                <c:pt idx="0">
                  <c:v>0</c:v>
                </c:pt>
                <c:pt idx="1">
                  <c:v>0.1</c:v>
                </c:pt>
                <c:pt idx="2">
                  <c:v>0.2</c:v>
                </c:pt>
                <c:pt idx="3">
                  <c:v>0.30000000000000004</c:v>
                </c:pt>
                <c:pt idx="4">
                  <c:v>0.4</c:v>
                </c:pt>
                <c:pt idx="5">
                  <c:v>0.5</c:v>
                </c:pt>
                <c:pt idx="6">
                  <c:v>0.6</c:v>
                </c:pt>
                <c:pt idx="7">
                  <c:v>0.7</c:v>
                </c:pt>
                <c:pt idx="8">
                  <c:v>0.79999999999999993</c:v>
                </c:pt>
                <c:pt idx="9">
                  <c:v>0.89999999999999991</c:v>
                </c:pt>
                <c:pt idx="10">
                  <c:v>0.99999999999999989</c:v>
                </c:pt>
              </c:numCache>
            </c:numRef>
          </c:xVal>
          <c:yVal>
            <c:numRef>
              <c:f>'Confidence Intervals (2)'!$D$8:$D$18</c:f>
              <c:numCache>
                <c:formatCode>General</c:formatCode>
                <c:ptCount val="11"/>
                <c:pt idx="0">
                  <c:v>20.869226046553997</c:v>
                </c:pt>
                <c:pt idx="1">
                  <c:v>24.602431321006641</c:v>
                </c:pt>
                <c:pt idx="2">
                  <c:v>28.251787259388298</c:v>
                </c:pt>
                <c:pt idx="3">
                  <c:v>31.767228927840936</c:v>
                </c:pt>
                <c:pt idx="4">
                  <c:v>35.07320014311648</c:v>
                </c:pt>
                <c:pt idx="5">
                  <c:v>38.084176748477603</c:v>
                </c:pt>
                <c:pt idx="6">
                  <c:v>40.758736536971384</c:v>
                </c:pt>
                <c:pt idx="7">
                  <c:v>43.138301715550739</c:v>
                </c:pt>
                <c:pt idx="8">
                  <c:v>45.308396440952997</c:v>
                </c:pt>
                <c:pt idx="9">
                  <c:v>47.34457689642624</c:v>
                </c:pt>
                <c:pt idx="10">
                  <c:v>49.296908015828492</c:v>
                </c:pt>
              </c:numCache>
            </c:numRef>
          </c:yVal>
          <c:smooth val="0"/>
          <c:extLst>
            <c:ext xmlns:c16="http://schemas.microsoft.com/office/drawing/2014/chart" uri="{C3380CC4-5D6E-409C-BE32-E72D297353CC}">
              <c16:uniqueId val="{00000002-82D0-4DE6-9255-C09EC5055533}"/>
            </c:ext>
          </c:extLst>
        </c:ser>
        <c:ser>
          <c:idx val="3"/>
          <c:order val="3"/>
          <c:tx>
            <c:strRef>
              <c:f>'Confidence Intervals (2)'!$E$7</c:f>
              <c:strCache>
                <c:ptCount val="1"/>
                <c:pt idx="0">
                  <c:v>U.L. Mean</c:v>
                </c:pt>
              </c:strCache>
            </c:strRef>
          </c:tx>
          <c:spPr>
            <a:ln w="12700">
              <a:solidFill>
                <a:srgbClr val="00FFFF"/>
              </a:solidFill>
              <a:prstDash val="solid"/>
            </a:ln>
          </c:spPr>
          <c:marker>
            <c:symbol val="x"/>
            <c:size val="5"/>
            <c:spPr>
              <a:noFill/>
              <a:ln>
                <a:solidFill>
                  <a:srgbClr val="00FFFF"/>
                </a:solidFill>
                <a:prstDash val="solid"/>
              </a:ln>
            </c:spPr>
          </c:marker>
          <c:xVal>
            <c:numRef>
              <c:f>'Confidence Intervals (2)'!$A$8:$A$18</c:f>
              <c:numCache>
                <c:formatCode>General</c:formatCode>
                <c:ptCount val="11"/>
                <c:pt idx="0">
                  <c:v>0</c:v>
                </c:pt>
                <c:pt idx="1">
                  <c:v>0.1</c:v>
                </c:pt>
                <c:pt idx="2">
                  <c:v>0.2</c:v>
                </c:pt>
                <c:pt idx="3">
                  <c:v>0.30000000000000004</c:v>
                </c:pt>
                <c:pt idx="4">
                  <c:v>0.4</c:v>
                </c:pt>
                <c:pt idx="5">
                  <c:v>0.5</c:v>
                </c:pt>
                <c:pt idx="6">
                  <c:v>0.6</c:v>
                </c:pt>
                <c:pt idx="7">
                  <c:v>0.7</c:v>
                </c:pt>
                <c:pt idx="8">
                  <c:v>0.79999999999999993</c:v>
                </c:pt>
                <c:pt idx="9">
                  <c:v>0.89999999999999991</c:v>
                </c:pt>
                <c:pt idx="10">
                  <c:v>0.99999999999999989</c:v>
                </c:pt>
              </c:numCache>
            </c:numRef>
          </c:xVal>
          <c:yVal>
            <c:numRef>
              <c:f>'Confidence Intervals (2)'!$E$8:$E$18</c:f>
              <c:numCache>
                <c:formatCode>General</c:formatCode>
                <c:ptCount val="11"/>
                <c:pt idx="0">
                  <c:v>33.763982991837203</c:v>
                </c:pt>
                <c:pt idx="1">
                  <c:v>35.716314111239463</c:v>
                </c:pt>
                <c:pt idx="2">
                  <c:v>37.752494566712706</c:v>
                </c:pt>
                <c:pt idx="3">
                  <c:v>39.922589292114964</c:v>
                </c:pt>
                <c:pt idx="4">
                  <c:v>42.302154470694319</c:v>
                </c:pt>
                <c:pt idx="5">
                  <c:v>44.9767142591881</c:v>
                </c:pt>
                <c:pt idx="6">
                  <c:v>47.987690864549222</c:v>
                </c:pt>
                <c:pt idx="7">
                  <c:v>51.29366207982477</c:v>
                </c:pt>
                <c:pt idx="8">
                  <c:v>54.809103748277401</c:v>
                </c:pt>
                <c:pt idx="9">
                  <c:v>58.458459686659062</c:v>
                </c:pt>
                <c:pt idx="10">
                  <c:v>62.191664961111698</c:v>
                </c:pt>
              </c:numCache>
            </c:numRef>
          </c:yVal>
          <c:smooth val="0"/>
          <c:extLst>
            <c:ext xmlns:c16="http://schemas.microsoft.com/office/drawing/2014/chart" uri="{C3380CC4-5D6E-409C-BE32-E72D297353CC}">
              <c16:uniqueId val="{00000003-82D0-4DE6-9255-C09EC5055533}"/>
            </c:ext>
          </c:extLst>
        </c:ser>
        <c:ser>
          <c:idx val="4"/>
          <c:order val="4"/>
          <c:tx>
            <c:strRef>
              <c:f>'Confidence Intervals (2)'!$F$7</c:f>
              <c:strCache>
                <c:ptCount val="1"/>
                <c:pt idx="0">
                  <c:v>L.L.Predict</c:v>
                </c:pt>
              </c:strCache>
            </c:strRef>
          </c:tx>
          <c:spPr>
            <a:ln w="12700">
              <a:solidFill>
                <a:srgbClr val="663300"/>
              </a:solidFill>
              <a:prstDash val="solid"/>
            </a:ln>
          </c:spPr>
          <c:marker>
            <c:symbol val="circle"/>
            <c:size val="5"/>
            <c:spPr>
              <a:noFill/>
              <a:ln>
                <a:solidFill>
                  <a:srgbClr val="663300"/>
                </a:solidFill>
                <a:prstDash val="solid"/>
              </a:ln>
            </c:spPr>
          </c:marker>
          <c:xVal>
            <c:numRef>
              <c:f>'Confidence Intervals (2)'!$A$8:$A$18</c:f>
              <c:numCache>
                <c:formatCode>General</c:formatCode>
                <c:ptCount val="11"/>
                <c:pt idx="0">
                  <c:v>0</c:v>
                </c:pt>
                <c:pt idx="1">
                  <c:v>0.1</c:v>
                </c:pt>
                <c:pt idx="2">
                  <c:v>0.2</c:v>
                </c:pt>
                <c:pt idx="3">
                  <c:v>0.30000000000000004</c:v>
                </c:pt>
                <c:pt idx="4">
                  <c:v>0.4</c:v>
                </c:pt>
                <c:pt idx="5">
                  <c:v>0.5</c:v>
                </c:pt>
                <c:pt idx="6">
                  <c:v>0.6</c:v>
                </c:pt>
                <c:pt idx="7">
                  <c:v>0.7</c:v>
                </c:pt>
                <c:pt idx="8">
                  <c:v>0.79999999999999993</c:v>
                </c:pt>
                <c:pt idx="9">
                  <c:v>0.89999999999999991</c:v>
                </c:pt>
                <c:pt idx="10">
                  <c:v>0.99999999999999989</c:v>
                </c:pt>
              </c:numCache>
            </c:numRef>
          </c:xVal>
          <c:yVal>
            <c:numRef>
              <c:f>'Confidence Intervals (2)'!$F$8:$F$18</c:f>
              <c:numCache>
                <c:formatCode>General</c:formatCode>
                <c:ptCount val="11"/>
                <c:pt idx="0">
                  <c:v>14.193604067888806</c:v>
                </c:pt>
                <c:pt idx="1">
                  <c:v>17.450161515412194</c:v>
                </c:pt>
                <c:pt idx="2">
                  <c:v>20.624325616707701</c:v>
                </c:pt>
                <c:pt idx="3">
                  <c:v>23.709344543658467</c:v>
                </c:pt>
                <c:pt idx="4">
                  <c:v>26.699812741309593</c:v>
                </c:pt>
                <c:pt idx="5">
                  <c:v>29.592220342207955</c:v>
                </c:pt>
                <c:pt idx="6">
                  <c:v>32.385349135164496</c:v>
                </c:pt>
                <c:pt idx="7">
                  <c:v>35.080417331368274</c:v>
                </c:pt>
                <c:pt idx="8">
                  <c:v>37.680934798272396</c:v>
                </c:pt>
                <c:pt idx="9">
                  <c:v>40.19230709083179</c:v>
                </c:pt>
                <c:pt idx="10">
                  <c:v>42.621286037163301</c:v>
                </c:pt>
              </c:numCache>
            </c:numRef>
          </c:yVal>
          <c:smooth val="0"/>
          <c:extLst>
            <c:ext xmlns:c16="http://schemas.microsoft.com/office/drawing/2014/chart" uri="{C3380CC4-5D6E-409C-BE32-E72D297353CC}">
              <c16:uniqueId val="{00000004-82D0-4DE6-9255-C09EC5055533}"/>
            </c:ext>
          </c:extLst>
        </c:ser>
        <c:ser>
          <c:idx val="5"/>
          <c:order val="5"/>
          <c:tx>
            <c:strRef>
              <c:f>'Confidence Intervals (2)'!$G$7</c:f>
              <c:strCache>
                <c:ptCount val="1"/>
                <c:pt idx="0">
                  <c:v>U.L.Predict</c:v>
                </c:pt>
              </c:strCache>
            </c:strRef>
          </c:tx>
          <c:spPr>
            <a:ln w="12700">
              <a:solidFill>
                <a:srgbClr val="800000"/>
              </a:solidFill>
              <a:prstDash val="solid"/>
            </a:ln>
          </c:spPr>
          <c:marker>
            <c:symbol val="circle"/>
            <c:size val="5"/>
            <c:spPr>
              <a:noFill/>
              <a:ln>
                <a:solidFill>
                  <a:srgbClr val="663300"/>
                </a:solidFill>
                <a:prstDash val="solid"/>
              </a:ln>
            </c:spPr>
          </c:marker>
          <c:xVal>
            <c:numRef>
              <c:f>'Confidence Intervals (2)'!$A$8:$A$18</c:f>
              <c:numCache>
                <c:formatCode>General</c:formatCode>
                <c:ptCount val="11"/>
                <c:pt idx="0">
                  <c:v>0</c:v>
                </c:pt>
                <c:pt idx="1">
                  <c:v>0.1</c:v>
                </c:pt>
                <c:pt idx="2">
                  <c:v>0.2</c:v>
                </c:pt>
                <c:pt idx="3">
                  <c:v>0.30000000000000004</c:v>
                </c:pt>
                <c:pt idx="4">
                  <c:v>0.4</c:v>
                </c:pt>
                <c:pt idx="5">
                  <c:v>0.5</c:v>
                </c:pt>
                <c:pt idx="6">
                  <c:v>0.6</c:v>
                </c:pt>
                <c:pt idx="7">
                  <c:v>0.7</c:v>
                </c:pt>
                <c:pt idx="8">
                  <c:v>0.79999999999999993</c:v>
                </c:pt>
                <c:pt idx="9">
                  <c:v>0.89999999999999991</c:v>
                </c:pt>
                <c:pt idx="10">
                  <c:v>0.99999999999999989</c:v>
                </c:pt>
              </c:numCache>
            </c:numRef>
          </c:xVal>
          <c:yVal>
            <c:numRef>
              <c:f>'Confidence Intervals (2)'!$G$8:$G$18</c:f>
              <c:numCache>
                <c:formatCode>General</c:formatCode>
                <c:ptCount val="11"/>
                <c:pt idx="0">
                  <c:v>40.439604970502394</c:v>
                </c:pt>
                <c:pt idx="1">
                  <c:v>42.868583916833913</c:v>
                </c:pt>
                <c:pt idx="2">
                  <c:v>45.379956209393306</c:v>
                </c:pt>
                <c:pt idx="3">
                  <c:v>47.980473676297429</c:v>
                </c:pt>
                <c:pt idx="4">
                  <c:v>50.675541872501206</c:v>
                </c:pt>
                <c:pt idx="5">
                  <c:v>53.468670665457751</c:v>
                </c:pt>
                <c:pt idx="6">
                  <c:v>56.36107826635611</c:v>
                </c:pt>
                <c:pt idx="7">
                  <c:v>59.351546464007235</c:v>
                </c:pt>
                <c:pt idx="8">
                  <c:v>62.436565390958002</c:v>
                </c:pt>
                <c:pt idx="9">
                  <c:v>65.610729492253512</c:v>
                </c:pt>
                <c:pt idx="10">
                  <c:v>68.867286939776889</c:v>
                </c:pt>
              </c:numCache>
            </c:numRef>
          </c:yVal>
          <c:smooth val="0"/>
          <c:extLst>
            <c:ext xmlns:c16="http://schemas.microsoft.com/office/drawing/2014/chart" uri="{C3380CC4-5D6E-409C-BE32-E72D297353CC}">
              <c16:uniqueId val="{00000005-82D0-4DE6-9255-C09EC5055533}"/>
            </c:ext>
          </c:extLst>
        </c:ser>
        <c:ser>
          <c:idx val="6"/>
          <c:order val="6"/>
          <c:tx>
            <c:strRef>
              <c:f>'Confidence Intervals (2)'!$H$7</c:f>
              <c:strCache>
                <c:ptCount val="1"/>
                <c:pt idx="0">
                  <c:v>Phenomenon</c:v>
                </c:pt>
              </c:strCache>
            </c:strRef>
          </c:tx>
          <c:spPr>
            <a:ln w="25400">
              <a:solidFill>
                <a:srgbClr val="424242"/>
              </a:solidFill>
              <a:prstDash val="solid"/>
            </a:ln>
          </c:spPr>
          <c:marker>
            <c:symbol val="none"/>
          </c:marker>
          <c:xVal>
            <c:numRef>
              <c:f>'Confidence Intervals (2)'!$A$8:$A$18</c:f>
              <c:numCache>
                <c:formatCode>General</c:formatCode>
                <c:ptCount val="11"/>
                <c:pt idx="0">
                  <c:v>0</c:v>
                </c:pt>
                <c:pt idx="1">
                  <c:v>0.1</c:v>
                </c:pt>
                <c:pt idx="2">
                  <c:v>0.2</c:v>
                </c:pt>
                <c:pt idx="3">
                  <c:v>0.30000000000000004</c:v>
                </c:pt>
                <c:pt idx="4">
                  <c:v>0.4</c:v>
                </c:pt>
                <c:pt idx="5">
                  <c:v>0.5</c:v>
                </c:pt>
                <c:pt idx="6">
                  <c:v>0.6</c:v>
                </c:pt>
                <c:pt idx="7">
                  <c:v>0.7</c:v>
                </c:pt>
                <c:pt idx="8">
                  <c:v>0.79999999999999993</c:v>
                </c:pt>
                <c:pt idx="9">
                  <c:v>0.89999999999999991</c:v>
                </c:pt>
                <c:pt idx="10">
                  <c:v>0.99999999999999989</c:v>
                </c:pt>
              </c:numCache>
            </c:numRef>
          </c:xVal>
          <c:yVal>
            <c:numRef>
              <c:f>'Confidence Intervals (2)'!$H$8:$H$18</c:f>
              <c:numCache>
                <c:formatCode>General</c:formatCode>
                <c:ptCount val="11"/>
                <c:pt idx="0">
                  <c:v>30</c:v>
                </c:pt>
                <c:pt idx="1">
                  <c:v>32.5</c:v>
                </c:pt>
                <c:pt idx="2">
                  <c:v>35</c:v>
                </c:pt>
                <c:pt idx="3">
                  <c:v>37.5</c:v>
                </c:pt>
                <c:pt idx="4">
                  <c:v>40</c:v>
                </c:pt>
                <c:pt idx="5">
                  <c:v>42.5</c:v>
                </c:pt>
                <c:pt idx="6">
                  <c:v>45</c:v>
                </c:pt>
                <c:pt idx="7">
                  <c:v>47.5</c:v>
                </c:pt>
                <c:pt idx="8">
                  <c:v>50</c:v>
                </c:pt>
                <c:pt idx="9">
                  <c:v>52.5</c:v>
                </c:pt>
                <c:pt idx="10">
                  <c:v>55</c:v>
                </c:pt>
              </c:numCache>
            </c:numRef>
          </c:yVal>
          <c:smooth val="0"/>
          <c:extLst>
            <c:ext xmlns:c16="http://schemas.microsoft.com/office/drawing/2014/chart" uri="{C3380CC4-5D6E-409C-BE32-E72D297353CC}">
              <c16:uniqueId val="{00000006-82D0-4DE6-9255-C09EC5055533}"/>
            </c:ext>
          </c:extLst>
        </c:ser>
        <c:dLbls>
          <c:showLegendKey val="0"/>
          <c:showVal val="0"/>
          <c:showCatName val="0"/>
          <c:showSerName val="0"/>
          <c:showPercent val="0"/>
          <c:showBubbleSize val="0"/>
        </c:dLbls>
        <c:axId val="1213373904"/>
        <c:axId val="1"/>
      </c:scatterChart>
      <c:valAx>
        <c:axId val="1213373904"/>
        <c:scaling>
          <c:orientation val="minMax"/>
          <c:max val="1"/>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25" b="0" i="0" u="none" strike="noStrike" baseline="0">
                <a:solidFill>
                  <a:srgbClr val="000000"/>
                </a:solidFill>
                <a:latin typeface="Arial"/>
                <a:ea typeface="Arial"/>
                <a:cs typeface="Arial"/>
              </a:defRPr>
            </a:pPr>
            <a:endParaRPr lang="en-US"/>
          </a:p>
        </c:txPr>
        <c:crossAx val="1"/>
        <c:crosses val="autoZero"/>
        <c:crossBetween val="midCat"/>
        <c:majorUnit val="0.2"/>
      </c:valAx>
      <c:valAx>
        <c:axId val="1"/>
        <c:scaling>
          <c:orientation val="minMax"/>
          <c:max val="100"/>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025" b="0" i="0" u="none" strike="noStrike" baseline="0">
                <a:solidFill>
                  <a:srgbClr val="000000"/>
                </a:solidFill>
                <a:latin typeface="Arial"/>
                <a:ea typeface="Arial"/>
                <a:cs typeface="Arial"/>
              </a:defRPr>
            </a:pPr>
            <a:endParaRPr lang="en-US"/>
          </a:p>
        </c:txPr>
        <c:crossAx val="1213373904"/>
        <c:crosses val="autoZero"/>
        <c:crossBetween val="midCat"/>
      </c:valAx>
      <c:spPr>
        <a:noFill/>
        <a:ln w="25400">
          <a:noFill/>
        </a:ln>
      </c:spPr>
    </c:plotArea>
    <c:legend>
      <c:legendPos val="r"/>
      <c:legendEntry>
        <c:idx val="0"/>
        <c:txPr>
          <a:bodyPr/>
          <a:lstStyle/>
          <a:p>
            <a:pPr>
              <a:defRPr sz="1100" b="0" i="0" u="none" strike="noStrike" baseline="0">
                <a:solidFill>
                  <a:srgbClr val="000000"/>
                </a:solidFill>
                <a:latin typeface="Arial"/>
                <a:ea typeface="Arial"/>
                <a:cs typeface="Arial"/>
              </a:defRPr>
            </a:pPr>
            <a:endParaRPr lang="en-US"/>
          </a:p>
        </c:txPr>
      </c:legendEntry>
      <c:legendEntry>
        <c:idx val="6"/>
        <c:txPr>
          <a:bodyPr/>
          <a:lstStyle/>
          <a:p>
            <a:pPr>
              <a:defRPr sz="920" b="0" i="0" u="none" strike="noStrike" baseline="0">
                <a:solidFill>
                  <a:srgbClr val="000000"/>
                </a:solidFill>
                <a:latin typeface="Arial"/>
                <a:ea typeface="Arial"/>
                <a:cs typeface="Arial"/>
              </a:defRPr>
            </a:pPr>
            <a:endParaRPr lang="en-US"/>
          </a:p>
        </c:txPr>
      </c:legendEntry>
      <c:layout>
        <c:manualLayout>
          <c:xMode val="edge"/>
          <c:yMode val="edge"/>
          <c:x val="0.75359785909114307"/>
          <c:y val="0.15909130507622718"/>
          <c:w val="0.22482042685840742"/>
          <c:h val="0.76818339196962093"/>
        </c:manualLayout>
      </c:layout>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12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5557881214215314E-2"/>
          <c:y val="9.8035493907632401E-2"/>
          <c:w val="0.87636909310386835"/>
          <c:h val="0.54451756444351751"/>
        </c:manualLayout>
      </c:layout>
      <c:scatterChart>
        <c:scatterStyle val="lineMarker"/>
        <c:varyColors val="0"/>
        <c:ser>
          <c:idx val="0"/>
          <c:order val="0"/>
          <c:spPr>
            <a:ln w="28575">
              <a:noFill/>
            </a:ln>
          </c:spPr>
          <c:trendline>
            <c:trendlineType val="linear"/>
            <c:dispRSqr val="1"/>
            <c:dispEq val="1"/>
            <c:trendlineLbl>
              <c:layout>
                <c:manualLayout>
                  <c:x val="-0.49718277908372099"/>
                  <c:y val="-2.7395317307190907E-2"/>
                </c:manualLayout>
              </c:layout>
              <c:numFmt formatCode="General" sourceLinked="0"/>
            </c:trendlineLbl>
          </c:trendline>
          <c:xVal>
            <c:numLit>
              <c:formatCode>General</c:formatCode>
              <c:ptCount val="8"/>
              <c:pt idx="0">
                <c:v>0</c:v>
              </c:pt>
              <c:pt idx="1">
                <c:v>1</c:v>
              </c:pt>
              <c:pt idx="2">
                <c:v>2</c:v>
              </c:pt>
              <c:pt idx="3">
                <c:v>3</c:v>
              </c:pt>
              <c:pt idx="4">
                <c:v>4</c:v>
              </c:pt>
              <c:pt idx="5">
                <c:v>5</c:v>
              </c:pt>
              <c:pt idx="6">
                <c:v>6</c:v>
              </c:pt>
              <c:pt idx="7">
                <c:v>7</c:v>
              </c:pt>
            </c:numLit>
          </c:xVal>
          <c:yVal>
            <c:numLit>
              <c:formatCode>General</c:formatCode>
              <c:ptCount val="8"/>
              <c:pt idx="0">
                <c:v>15</c:v>
              </c:pt>
              <c:pt idx="1">
                <c:v>19</c:v>
              </c:pt>
              <c:pt idx="2">
                <c:v>20</c:v>
              </c:pt>
              <c:pt idx="3">
                <c:v>21</c:v>
              </c:pt>
              <c:pt idx="4">
                <c:v>25</c:v>
              </c:pt>
              <c:pt idx="5">
                <c:v>26</c:v>
              </c:pt>
              <c:pt idx="6">
                <c:v>30</c:v>
              </c:pt>
              <c:pt idx="7">
                <c:v>32</c:v>
              </c:pt>
            </c:numLit>
          </c:yVal>
          <c:smooth val="0"/>
          <c:extLst>
            <c:ext xmlns:c16="http://schemas.microsoft.com/office/drawing/2014/chart" uri="{C3380CC4-5D6E-409C-BE32-E72D297353CC}">
              <c16:uniqueId val="{00000001-4CDB-47C4-9B90-4637AD699266}"/>
            </c:ext>
          </c:extLst>
        </c:ser>
        <c:dLbls>
          <c:showLegendKey val="0"/>
          <c:showVal val="0"/>
          <c:showCatName val="0"/>
          <c:showSerName val="0"/>
          <c:showPercent val="0"/>
          <c:showBubbleSize val="0"/>
        </c:dLbls>
        <c:axId val="1088659232"/>
        <c:axId val="1"/>
      </c:scatterChart>
      <c:valAx>
        <c:axId val="1088659232"/>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
        <c:crosses val="autoZero"/>
        <c:crossBetween val="midCat"/>
      </c:valAx>
      <c:valAx>
        <c:axId val="1"/>
        <c:scaling>
          <c:orientation val="minMax"/>
          <c:min val="14"/>
        </c:scaling>
        <c:delete val="0"/>
        <c:axPos val="l"/>
        <c:majorGridlines/>
        <c:numFmt formatCode="General" sourceLinked="1"/>
        <c:majorTickMark val="out"/>
        <c:minorTickMark val="none"/>
        <c:tickLblPos val="nextTo"/>
        <c:crossAx val="1088659232"/>
        <c:crosses val="autoZero"/>
        <c:crossBetween val="midCat"/>
      </c:valAx>
    </c:plotArea>
    <c:plotVisOnly val="1"/>
    <c:dispBlanksAs val="gap"/>
    <c:showDLblsOverMax val="0"/>
  </c:chart>
  <c:printSettings>
    <c:headerFooter/>
    <c:pageMargins b="0.75000000000000022" l="0.70000000000000018" r="0.70000000000000018" t="0.75000000000000022" header="0.3000000000000001" footer="0.3000000000000001"/>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5557881214215328E-2"/>
          <c:y val="9.8035493907632512E-2"/>
          <c:w val="0.87636909310386868"/>
          <c:h val="0.54451756444351751"/>
        </c:manualLayout>
      </c:layout>
      <c:scatterChart>
        <c:scatterStyle val="lineMarker"/>
        <c:varyColors val="0"/>
        <c:ser>
          <c:idx val="0"/>
          <c:order val="0"/>
          <c:spPr>
            <a:ln w="28575">
              <a:noFill/>
            </a:ln>
          </c:spPr>
          <c:trendline>
            <c:trendlineType val="linear"/>
            <c:dispRSqr val="1"/>
            <c:dispEq val="1"/>
            <c:trendlineLbl>
              <c:layout>
                <c:manualLayout>
                  <c:x val="-0.49718277908372122"/>
                  <c:y val="-2.7395317307190924E-2"/>
                </c:manualLayout>
              </c:layout>
              <c:numFmt formatCode="General" sourceLinked="0"/>
            </c:trendlineLbl>
          </c:trendline>
          <c:xVal>
            <c:numRef>
              <c:f>'CI transform ex'!$A$2:$A$9</c:f>
              <c:numCache>
                <c:formatCode>General</c:formatCode>
                <c:ptCount val="8"/>
                <c:pt idx="0">
                  <c:v>0</c:v>
                </c:pt>
                <c:pt idx="1">
                  <c:v>1</c:v>
                </c:pt>
                <c:pt idx="2">
                  <c:v>2</c:v>
                </c:pt>
                <c:pt idx="3">
                  <c:v>3</c:v>
                </c:pt>
                <c:pt idx="4">
                  <c:v>4</c:v>
                </c:pt>
                <c:pt idx="5">
                  <c:v>5</c:v>
                </c:pt>
                <c:pt idx="6">
                  <c:v>6</c:v>
                </c:pt>
                <c:pt idx="7">
                  <c:v>7</c:v>
                </c:pt>
              </c:numCache>
            </c:numRef>
          </c:xVal>
          <c:yVal>
            <c:numRef>
              <c:f>'CI transform ex'!$B$2:$B$9</c:f>
              <c:numCache>
                <c:formatCode>General</c:formatCode>
                <c:ptCount val="8"/>
                <c:pt idx="0">
                  <c:v>15</c:v>
                </c:pt>
                <c:pt idx="1">
                  <c:v>19</c:v>
                </c:pt>
                <c:pt idx="2">
                  <c:v>20</c:v>
                </c:pt>
                <c:pt idx="3">
                  <c:v>21</c:v>
                </c:pt>
                <c:pt idx="4">
                  <c:v>25</c:v>
                </c:pt>
                <c:pt idx="5">
                  <c:v>26</c:v>
                </c:pt>
                <c:pt idx="6">
                  <c:v>30</c:v>
                </c:pt>
                <c:pt idx="7">
                  <c:v>32</c:v>
                </c:pt>
              </c:numCache>
            </c:numRef>
          </c:yVal>
          <c:smooth val="0"/>
          <c:extLst>
            <c:ext xmlns:c16="http://schemas.microsoft.com/office/drawing/2014/chart" uri="{C3380CC4-5D6E-409C-BE32-E72D297353CC}">
              <c16:uniqueId val="{00000001-0A1F-4B23-895A-E1BA3BF4E79D}"/>
            </c:ext>
          </c:extLst>
        </c:ser>
        <c:dLbls>
          <c:showLegendKey val="0"/>
          <c:showVal val="0"/>
          <c:showCatName val="0"/>
          <c:showSerName val="0"/>
          <c:showPercent val="0"/>
          <c:showBubbleSize val="0"/>
        </c:dLbls>
        <c:axId val="1166361184"/>
        <c:axId val="1"/>
      </c:scatterChart>
      <c:valAx>
        <c:axId val="1166361184"/>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
        <c:crosses val="autoZero"/>
        <c:crossBetween val="midCat"/>
      </c:valAx>
      <c:valAx>
        <c:axId val="1"/>
        <c:scaling>
          <c:orientation val="minMax"/>
          <c:min val="14"/>
        </c:scaling>
        <c:delete val="0"/>
        <c:axPos val="l"/>
        <c:majorGridlines/>
        <c:numFmt formatCode="General" sourceLinked="1"/>
        <c:majorTickMark val="out"/>
        <c:minorTickMark val="none"/>
        <c:tickLblPos val="nextTo"/>
        <c:crossAx val="1166361184"/>
        <c:crosses val="autoZero"/>
        <c:crossBetween val="midCat"/>
      </c:valAx>
    </c:plotArea>
    <c:plotVisOnly val="1"/>
    <c:dispBlanksAs val="gap"/>
    <c:showDLblsOverMax val="0"/>
  </c:chart>
  <c:printSettings>
    <c:headerFooter/>
    <c:pageMargins b="0.75000000000000044" l="0.7000000000000004" r="0.7000000000000004" t="0.75000000000000044" header="0.30000000000000021" footer="0.30000000000000021"/>
    <c:pageSetup/>
  </c:printSettings>
  <c:userShapes r:id="rId1"/>
</c:chartSpace>
</file>

<file path=xl/drawings/_rels/drawing17.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8.xml.rels><?xml version="1.0" encoding="UTF-8" standalone="yes"?>
<Relationships xmlns="http://schemas.openxmlformats.org/package/2006/relationships"><Relationship Id="rId2" Type="http://schemas.openxmlformats.org/officeDocument/2006/relationships/image" Target="../media/image14.png"/><Relationship Id="rId1" Type="http://schemas.openxmlformats.org/officeDocument/2006/relationships/image" Target="../media/image13.png"/></Relationships>
</file>

<file path=xl/drawings/_rels/drawing19.xml.rels><?xml version="1.0" encoding="UTF-8" standalone="yes"?>
<Relationships xmlns="http://schemas.openxmlformats.org/package/2006/relationships"><Relationship Id="rId1" Type="http://schemas.openxmlformats.org/officeDocument/2006/relationships/chart" Target="../charts/chart2.xml"/></Relationships>
</file>

<file path=xl/drawings/_rels/drawing21.xml.rels><?xml version="1.0" encoding="UTF-8" standalone="yes"?>
<Relationships xmlns="http://schemas.openxmlformats.org/package/2006/relationships"><Relationship Id="rId2" Type="http://schemas.openxmlformats.org/officeDocument/2006/relationships/image" Target="../media/image15.png"/><Relationship Id="rId1" Type="http://schemas.openxmlformats.org/officeDocument/2006/relationships/chart" Target="../charts/chart3.xml"/></Relationships>
</file>

<file path=xl/drawings/_rels/drawing23.xml.rels><?xml version="1.0" encoding="UTF-8" standalone="yes"?>
<Relationships xmlns="http://schemas.openxmlformats.org/package/2006/relationships"><Relationship Id="rId2" Type="http://schemas.openxmlformats.org/officeDocument/2006/relationships/image" Target="../media/image16.png"/><Relationship Id="rId1" Type="http://schemas.openxmlformats.org/officeDocument/2006/relationships/chart" Target="../charts/chart4.xml"/></Relationships>
</file>

<file path=xl/drawings/_rels/drawing25.xml.rels><?xml version="1.0" encoding="UTF-8" standalone="yes"?>
<Relationships xmlns="http://schemas.openxmlformats.org/package/2006/relationships"><Relationship Id="rId2" Type="http://schemas.openxmlformats.org/officeDocument/2006/relationships/image" Target="../media/image18.png"/><Relationship Id="rId1" Type="http://schemas.openxmlformats.org/officeDocument/2006/relationships/image" Target="../media/image17.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4.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5.v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image" Target="../media/image4.emf"/><Relationship Id="rId1" Type="http://schemas.openxmlformats.org/officeDocument/2006/relationships/image" Target="../media/image3.emf"/></Relationships>
</file>

<file path=xl/drawings/_rels/vmlDrawing6.vml.rels><?xml version="1.0" encoding="UTF-8" standalone="yes"?>
<Relationships xmlns="http://schemas.openxmlformats.org/package/2006/relationships"><Relationship Id="rId2" Type="http://schemas.openxmlformats.org/officeDocument/2006/relationships/image" Target="../media/image7.emf"/><Relationship Id="rId1" Type="http://schemas.openxmlformats.org/officeDocument/2006/relationships/image" Target="../media/image6.emf"/></Relationships>
</file>

<file path=xl/drawings/_rels/vmlDrawing8.vml.rels><?xml version="1.0" encoding="UTF-8" standalone="yes"?>
<Relationships xmlns="http://schemas.openxmlformats.org/package/2006/relationships"><Relationship Id="rId3" Type="http://schemas.openxmlformats.org/officeDocument/2006/relationships/image" Target="../media/image10.emf"/><Relationship Id="rId2" Type="http://schemas.openxmlformats.org/officeDocument/2006/relationships/image" Target="../media/image9.emf"/><Relationship Id="rId1" Type="http://schemas.openxmlformats.org/officeDocument/2006/relationships/image" Target="../media/image8.emf"/><Relationship Id="rId5" Type="http://schemas.openxmlformats.org/officeDocument/2006/relationships/image" Target="../media/image12.emf"/><Relationship Id="rId4" Type="http://schemas.openxmlformats.org/officeDocument/2006/relationships/image" Target="../media/image11.emf"/></Relationships>
</file>

<file path=xl/drawings/drawing1.xml><?xml version="1.0" encoding="utf-8"?>
<xdr:wsDr xmlns:xdr="http://schemas.openxmlformats.org/drawingml/2006/spreadsheetDrawing" xmlns:a="http://schemas.openxmlformats.org/drawingml/2006/main">
  <xdr:twoCellAnchor>
    <xdr:from>
      <xdr:col>0</xdr:col>
      <xdr:colOff>9524</xdr:colOff>
      <xdr:row>0</xdr:row>
      <xdr:rowOff>66675</xdr:rowOff>
    </xdr:from>
    <xdr:to>
      <xdr:col>13</xdr:col>
      <xdr:colOff>476250</xdr:colOff>
      <xdr:row>31</xdr:row>
      <xdr:rowOff>47625</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9524" y="66675"/>
          <a:ext cx="8391526" cy="50006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800" b="1">
              <a:solidFill>
                <a:schemeClr val="accent6">
                  <a:lumMod val="50000"/>
                </a:schemeClr>
              </a:solidFill>
            </a:rPr>
            <a:t>Linear Association between</a:t>
          </a:r>
          <a:r>
            <a:rPr lang="en-US" sz="1800" b="1" baseline="0">
              <a:solidFill>
                <a:schemeClr val="accent6">
                  <a:lumMod val="50000"/>
                </a:schemeClr>
              </a:solidFill>
            </a:rPr>
            <a:t> Quantitative Variables observed for each case.</a:t>
          </a:r>
        </a:p>
        <a:p>
          <a:r>
            <a:rPr lang="en-US" sz="1800" b="1" baseline="0">
              <a:solidFill>
                <a:schemeClr val="accent6">
                  <a:lumMod val="50000"/>
                </a:schemeClr>
              </a:solidFill>
            </a:rPr>
            <a:t>(There are blocks or pairs of data values)</a:t>
          </a:r>
        </a:p>
        <a:p>
          <a:r>
            <a:rPr lang="en-US" sz="1200" baseline="0"/>
            <a:t>Three methods can be used to assess linear association between quantitative variables.</a:t>
          </a:r>
        </a:p>
        <a:p>
          <a:endParaRPr lang="en-US" sz="1200" baseline="0"/>
        </a:p>
        <a:p>
          <a:r>
            <a:rPr lang="en-US" sz="1200" baseline="0"/>
            <a:t>1.  </a:t>
          </a:r>
          <a:r>
            <a:rPr lang="en-US" sz="1600" b="1" baseline="0">
              <a:solidFill>
                <a:srgbClr val="0000FF"/>
              </a:solidFill>
            </a:rPr>
            <a:t>X-Y Scatterplot (2 quantitative variables) </a:t>
          </a:r>
          <a:r>
            <a:rPr lang="en-US" sz="1200" b="0" baseline="0"/>
            <a:t>If one variable is clearly a variable who's value is a response to the value of another variable then the </a:t>
          </a:r>
          <a:r>
            <a:rPr lang="en-US" sz="1200" b="1" baseline="0"/>
            <a:t>response variable </a:t>
          </a:r>
          <a:r>
            <a:rPr lang="en-US" sz="1200" b="0" baseline="0"/>
            <a:t>(dependent variable) is plotted on the </a:t>
          </a:r>
          <a:r>
            <a:rPr lang="en-US" sz="1200" b="1" baseline="0"/>
            <a:t>Y or vertical axis </a:t>
          </a:r>
          <a:r>
            <a:rPr lang="en-US" sz="1200" b="0" baseline="0"/>
            <a:t>and the </a:t>
          </a:r>
          <a:r>
            <a:rPr lang="en-US" sz="1200" b="1" baseline="0"/>
            <a:t>explanatory variable </a:t>
          </a:r>
          <a:r>
            <a:rPr lang="en-US" sz="1200" b="0" baseline="0"/>
            <a:t>(independent variable or predictor variable) is plotted on the </a:t>
          </a:r>
          <a:r>
            <a:rPr lang="en-US" sz="1200" b="1" baseline="0"/>
            <a:t>X or horizontal axis</a:t>
          </a:r>
          <a:r>
            <a:rPr lang="en-US" sz="1200" b="0" baseline="0"/>
            <a:t>.  Examine the scatterplot to visually determine if there appears to be an association between the two variables.</a:t>
          </a:r>
        </a:p>
        <a:p>
          <a:endParaRPr lang="en-US" sz="1200" b="0" baseline="0"/>
        </a:p>
        <a:p>
          <a:pPr marL="0" marR="0" indent="0" defTabSz="914400" eaLnBrk="1" fontAlgn="auto" latinLnBrk="0" hangingPunct="1">
            <a:lnSpc>
              <a:spcPct val="100000"/>
            </a:lnSpc>
            <a:spcBef>
              <a:spcPts val="0"/>
            </a:spcBef>
            <a:spcAft>
              <a:spcPts val="0"/>
            </a:spcAft>
            <a:buClrTx/>
            <a:buSzTx/>
            <a:buFontTx/>
            <a:buNone/>
            <a:tabLst/>
            <a:defRPr/>
          </a:pPr>
          <a:r>
            <a:rPr lang="en-US" sz="1200" b="0" baseline="0"/>
            <a:t>2.  The </a:t>
          </a:r>
          <a:r>
            <a:rPr lang="en-US" sz="1600" b="1" baseline="0">
              <a:solidFill>
                <a:srgbClr val="0000FF"/>
              </a:solidFill>
            </a:rPr>
            <a:t>Correlation Coefficient (r) </a:t>
          </a:r>
          <a:r>
            <a:rPr lang="en-US" sz="1200" b="0" baseline="0"/>
            <a:t>is a unit-free measure of the amount of linear association (relationship) between </a:t>
          </a:r>
          <a:r>
            <a:rPr lang="en-US" sz="1600" b="1" baseline="0">
              <a:solidFill>
                <a:srgbClr val="0000FF"/>
              </a:solidFill>
            </a:rPr>
            <a:t>two quantitative variables</a:t>
          </a:r>
          <a:r>
            <a:rPr lang="en-US" sz="1200" b="0" baseline="0"/>
            <a:t>.   Measurement values range from -1 to +1.   r=0 implies no linear association.  The amount or strength of linear association increases as r departs from 0 moving toward either -1 or +1.  r&gt;0 implies a positive association where one expects the value of one variable to increase if the value of the other increases.   </a:t>
          </a:r>
          <a:r>
            <a:rPr lang="en-US" sz="1100" b="0" baseline="0">
              <a:solidFill>
                <a:schemeClr val="dk1"/>
              </a:solidFill>
              <a:latin typeface="+mn-lt"/>
              <a:ea typeface="+mn-ea"/>
              <a:cs typeface="+mn-cs"/>
            </a:rPr>
            <a:t>r&lt;0 implies a negative association where one expects the value of one variable to decrease if the value of the other increases.    If r=-1 or if r=1, the data are all exactly on a straight line having negative slope for r=-1 and a positive slope for r=1.   Since other measures of correlation exist , the coefficient used in this class and by the text is often called the Pearson Correlation Coefficient.  </a:t>
          </a:r>
          <a:r>
            <a:rPr lang="en-US" sz="1100" b="1" baseline="0">
              <a:solidFill>
                <a:schemeClr val="dk1"/>
              </a:solidFill>
              <a:latin typeface="+mn-lt"/>
              <a:ea typeface="+mn-ea"/>
              <a:cs typeface="+mn-cs"/>
            </a:rPr>
            <a:t>Correlation </a:t>
          </a:r>
          <a:r>
            <a:rPr lang="en-US" sz="1200" b="1" baseline="0">
              <a:solidFill>
                <a:schemeClr val="dk1"/>
              </a:solidFill>
              <a:latin typeface="+mn-lt"/>
              <a:ea typeface="+mn-ea"/>
              <a:cs typeface="+mn-cs"/>
            </a:rPr>
            <a:t>does not </a:t>
          </a:r>
          <a:r>
            <a:rPr lang="en-US" sz="1100" b="1" baseline="0">
              <a:solidFill>
                <a:schemeClr val="dk1"/>
              </a:solidFill>
              <a:latin typeface="+mn-lt"/>
              <a:ea typeface="+mn-ea"/>
              <a:cs typeface="+mn-cs"/>
            </a:rPr>
            <a:t>require designating one variable as the dependent  or response variable, Y, and the other as the independent or explanatory or predictor variable, X.  </a:t>
          </a:r>
        </a:p>
        <a:p>
          <a:pPr marL="0" marR="0" indent="0" defTabSz="914400" eaLnBrk="1" fontAlgn="auto" latinLnBrk="0" hangingPunct="1">
            <a:lnSpc>
              <a:spcPct val="100000"/>
            </a:lnSpc>
            <a:spcBef>
              <a:spcPts val="0"/>
            </a:spcBef>
            <a:spcAft>
              <a:spcPts val="0"/>
            </a:spcAft>
            <a:buClrTx/>
            <a:buSzTx/>
            <a:buFontTx/>
            <a:buNone/>
            <a:tabLst/>
            <a:defRPr/>
          </a:pPr>
          <a:endParaRPr lang="en-US" sz="1100" b="0" baseline="0">
            <a:solidFill>
              <a:schemeClr val="dk1"/>
            </a:solidFill>
            <a:latin typeface="+mn-lt"/>
            <a:ea typeface="+mn-ea"/>
            <a:cs typeface="+mn-cs"/>
          </a:endParaRPr>
        </a:p>
        <a:p>
          <a:r>
            <a:rPr lang="en-US" sz="1100" b="0" baseline="0">
              <a:solidFill>
                <a:schemeClr val="dk1"/>
              </a:solidFill>
              <a:latin typeface="+mn-lt"/>
              <a:ea typeface="+mn-ea"/>
              <a:cs typeface="+mn-cs"/>
            </a:rPr>
            <a:t>3.  </a:t>
          </a:r>
          <a:r>
            <a:rPr lang="en-US" sz="1600" b="1" baseline="0">
              <a:solidFill>
                <a:srgbClr val="0000FF"/>
              </a:solidFill>
              <a:latin typeface="+mn-lt"/>
              <a:ea typeface="+mn-ea"/>
              <a:cs typeface="+mn-cs"/>
            </a:rPr>
            <a:t>Linear Regression </a:t>
          </a:r>
          <a:r>
            <a:rPr lang="en-US" sz="1100" b="0" baseline="0">
              <a:solidFill>
                <a:schemeClr val="dk1"/>
              </a:solidFill>
              <a:latin typeface="+mn-lt"/>
              <a:ea typeface="+mn-ea"/>
              <a:cs typeface="+mn-cs"/>
            </a:rPr>
            <a:t>uses the data to estimate the values to define a linear equation to describe the relationship between </a:t>
          </a:r>
          <a:r>
            <a:rPr lang="en-US" sz="1600" b="1" baseline="0">
              <a:solidFill>
                <a:srgbClr val="0000FF"/>
              </a:solidFill>
              <a:latin typeface="+mn-lt"/>
              <a:ea typeface="+mn-ea"/>
              <a:cs typeface="+mn-cs"/>
            </a:rPr>
            <a:t>a quantitative variable  </a:t>
          </a:r>
          <a:r>
            <a:rPr lang="en-US" sz="1100" b="0" baseline="0">
              <a:solidFill>
                <a:schemeClr val="dk1"/>
              </a:solidFill>
              <a:latin typeface="+mn-lt"/>
              <a:ea typeface="+mn-ea"/>
              <a:cs typeface="+mn-cs"/>
            </a:rPr>
            <a:t>[</a:t>
          </a:r>
          <a:r>
            <a:rPr kumimoji="0" lang="en-US" sz="1100" b="0" i="0" u="none" strike="noStrike" kern="0" cap="none" spc="0" normalizeH="0" baseline="0" noProof="0">
              <a:ln>
                <a:noFill/>
              </a:ln>
              <a:solidFill>
                <a:prstClr val="black"/>
              </a:solidFill>
              <a:effectLst/>
              <a:uLnTx/>
              <a:uFillTx/>
              <a:latin typeface="+mn-lt"/>
              <a:ea typeface="+mn-ea"/>
              <a:cs typeface="+mn-cs"/>
            </a:rPr>
            <a:t>response variable  or dependent variable or Y variable] </a:t>
          </a:r>
          <a:r>
            <a:rPr kumimoji="0" lang="en-US" sz="1600" b="1" i="0" u="none" strike="noStrike" kern="0" cap="none" spc="0" normalizeH="0" baseline="0" noProof="0">
              <a:ln>
                <a:noFill/>
              </a:ln>
              <a:solidFill>
                <a:srgbClr val="0000FF"/>
              </a:solidFill>
              <a:effectLst/>
              <a:uLnTx/>
              <a:uFillTx/>
              <a:latin typeface="+mn-lt"/>
              <a:ea typeface="+mn-ea"/>
              <a:cs typeface="+mn-cs"/>
            </a:rPr>
            <a:t>and one or more quantitative variables</a:t>
          </a:r>
          <a:r>
            <a:rPr kumimoji="0" lang="en-US" sz="1100" b="0" i="0" u="none" strike="noStrike" kern="0" cap="none" spc="0" normalizeH="0" baseline="0" noProof="0">
              <a:ln>
                <a:noFill/>
              </a:ln>
              <a:solidFill>
                <a:prstClr val="black"/>
              </a:solidFill>
              <a:effectLst/>
              <a:uLnTx/>
              <a:uFillTx/>
              <a:latin typeface="+mn-lt"/>
              <a:ea typeface="+mn-ea"/>
              <a:cs typeface="+mn-cs"/>
            </a:rPr>
            <a:t>  that are referred to as [predictor, ex</a:t>
          </a:r>
          <a:r>
            <a:rPr lang="en-US" sz="1100" b="0" baseline="0">
              <a:solidFill>
                <a:schemeClr val="dk1"/>
              </a:solidFill>
              <a:latin typeface="+mn-lt"/>
              <a:ea typeface="+mn-ea"/>
              <a:cs typeface="+mn-cs"/>
            </a:rPr>
            <a:t>planatory, independent or X variable(s)].  </a:t>
          </a:r>
          <a:endParaRPr lang="en-US" sz="1200" baseline="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57149</xdr:colOff>
      <xdr:row>0</xdr:row>
      <xdr:rowOff>47624</xdr:rowOff>
    </xdr:from>
    <xdr:to>
      <xdr:col>10</xdr:col>
      <xdr:colOff>180975</xdr:colOff>
      <xdr:row>18</xdr:row>
      <xdr:rowOff>133349</xdr:rowOff>
    </xdr:to>
    <xdr:sp macro="" textlink="">
      <xdr:nvSpPr>
        <xdr:cNvPr id="8193" name="Text 1">
          <a:extLst>
            <a:ext uri="{FF2B5EF4-FFF2-40B4-BE49-F238E27FC236}">
              <a16:creationId xmlns:a16="http://schemas.microsoft.com/office/drawing/2014/main" id="{00000000-0008-0000-0900-000001200000}"/>
            </a:ext>
          </a:extLst>
        </xdr:cNvPr>
        <xdr:cNvSpPr txBox="1">
          <a:spLocks noChangeArrowheads="1"/>
        </xdr:cNvSpPr>
      </xdr:nvSpPr>
      <xdr:spPr bwMode="auto">
        <a:xfrm>
          <a:off x="57149" y="47624"/>
          <a:ext cx="6219826" cy="3000375"/>
        </a:xfrm>
        <a:prstGeom prst="rect">
          <a:avLst/>
        </a:prstGeom>
        <a:solidFill>
          <a:srgbClr val="FFFFFF"/>
        </a:solidFill>
        <a:ln w="9525">
          <a:solidFill>
            <a:srgbClr val="000000"/>
          </a:solidFill>
          <a:miter lim="800000"/>
          <a:headEnd/>
          <a:tailEnd/>
        </a:ln>
      </xdr:spPr>
      <xdr:txBody>
        <a:bodyPr vertOverflow="clip" wrap="square" lIns="36576" tIns="22860" rIns="0" bIns="0" anchor="t" upright="1"/>
        <a:lstStyle/>
        <a:p>
          <a:pPr algn="l" rtl="0">
            <a:lnSpc>
              <a:spcPts val="1300"/>
            </a:lnSpc>
            <a:defRPr sz="1000"/>
          </a:pPr>
          <a:r>
            <a:rPr lang="en-US" sz="1200" b="0" i="0" u="none" strike="noStrike" baseline="0">
              <a:solidFill>
                <a:srgbClr val="000000"/>
              </a:solidFill>
              <a:latin typeface="Arial"/>
              <a:cs typeface="Arial"/>
            </a:rPr>
            <a:t>The total variability in the dependent or response variable can be partioned into </a:t>
          </a:r>
        </a:p>
        <a:p>
          <a:pPr algn="l" rtl="0">
            <a:lnSpc>
              <a:spcPts val="1300"/>
            </a:lnSpc>
            <a:defRPr sz="1000"/>
          </a:pPr>
          <a:r>
            <a:rPr lang="en-US" sz="1200" b="0" i="0" u="none" strike="noStrike" baseline="0">
              <a:solidFill>
                <a:srgbClr val="000000"/>
              </a:solidFill>
              <a:latin typeface="Arial"/>
              <a:cs typeface="Arial"/>
            </a:rPr>
            <a:t>1. the variability attributable to the regression model (SSR) and</a:t>
          </a:r>
        </a:p>
        <a:p>
          <a:pPr algn="l" rtl="0">
            <a:lnSpc>
              <a:spcPts val="1300"/>
            </a:lnSpc>
            <a:defRPr sz="1000"/>
          </a:pPr>
          <a:r>
            <a:rPr lang="en-US" sz="1200" b="0" i="0" u="none" strike="noStrike" baseline="0">
              <a:solidFill>
                <a:srgbClr val="000000"/>
              </a:solidFill>
              <a:latin typeface="Arial"/>
              <a:cs typeface="Arial"/>
            </a:rPr>
            <a:t>2. the unexplained variabilty considered as random error (SSE).</a:t>
          </a:r>
        </a:p>
        <a:p>
          <a:pPr algn="l" rtl="0">
            <a:lnSpc>
              <a:spcPts val="1300"/>
            </a:lnSpc>
            <a:defRPr sz="1000"/>
          </a:pPr>
          <a:r>
            <a:rPr lang="en-US" sz="1200" b="1" i="0" u="none" strike="noStrike" baseline="0">
              <a:solidFill>
                <a:srgbClr val="000000"/>
              </a:solidFill>
              <a:latin typeface="Arial"/>
              <a:cs typeface="Arial"/>
            </a:rPr>
            <a:t>SST = SSR + SSE</a:t>
          </a:r>
          <a:endParaRPr lang="en-US" sz="1200" b="0" i="0" u="none" strike="noStrike" baseline="0">
            <a:solidFill>
              <a:srgbClr val="000000"/>
            </a:solidFill>
            <a:latin typeface="Arial"/>
            <a:cs typeface="Arial"/>
          </a:endParaRPr>
        </a:p>
        <a:p>
          <a:pPr algn="l" rtl="0">
            <a:lnSpc>
              <a:spcPts val="1300"/>
            </a:lnSpc>
            <a:defRPr sz="1000"/>
          </a:pPr>
          <a:endParaRPr lang="en-US" sz="1200" b="0" i="0" u="none" strike="noStrike" baseline="0">
            <a:solidFill>
              <a:srgbClr val="000000"/>
            </a:solidFill>
            <a:latin typeface="Arial"/>
            <a:cs typeface="Arial"/>
          </a:endParaRPr>
        </a:p>
        <a:p>
          <a:pPr algn="l" rtl="0">
            <a:lnSpc>
              <a:spcPts val="1300"/>
            </a:lnSpc>
            <a:defRPr sz="1000"/>
          </a:pPr>
          <a:r>
            <a:rPr lang="en-US" sz="1200" b="0" i="0" u="none" strike="noStrike" baseline="0">
              <a:solidFill>
                <a:srgbClr val="000000"/>
              </a:solidFill>
              <a:latin typeface="Arial"/>
              <a:cs typeface="Arial"/>
            </a:rPr>
            <a:t>Based on the assumptions in </a:t>
          </a:r>
          <a:r>
            <a:rPr lang="en-US" sz="1200" b="0" i="0" u="none" strike="noStrike" baseline="0">
              <a:solidFill>
                <a:sysClr val="windowText" lastClr="000000"/>
              </a:solidFill>
              <a:latin typeface="Arial"/>
              <a:cs typeface="Arial"/>
            </a:rPr>
            <a:t>17.3, </a:t>
          </a:r>
          <a:r>
            <a:rPr lang="en-US" sz="1000" b="0" i="0" u="none" strike="noStrike" baseline="0">
              <a:solidFill>
                <a:sysClr val="windowText" lastClr="000000"/>
              </a:solidFill>
              <a:latin typeface="Arial"/>
              <a:cs typeface="Arial"/>
            </a:rPr>
            <a:t>(page 561, 3rd Edition; </a:t>
          </a:r>
          <a:r>
            <a:rPr lang="en-US" sz="1000" b="0" i="0" u="none" strike="noStrike" baseline="0">
              <a:solidFill>
                <a:srgbClr val="FF0000"/>
              </a:solidFill>
              <a:latin typeface="Arial"/>
              <a:cs typeface="Arial"/>
            </a:rPr>
            <a:t>pg. 583, 2nd ed. </a:t>
          </a:r>
          <a:r>
            <a:rPr lang="en-US" sz="1000" b="0" i="0" u="none" strike="noStrike" baseline="0">
              <a:solidFill>
                <a:srgbClr val="000000"/>
              </a:solidFill>
              <a:latin typeface="Arial"/>
              <a:cs typeface="Arial"/>
            </a:rPr>
            <a:t>or pg. 514, 1st ed.</a:t>
          </a:r>
          <a:r>
            <a:rPr lang="en-US" sz="1200" b="0" i="0" u="none" strike="noStrike" baseline="0">
              <a:solidFill>
                <a:srgbClr val="000000"/>
              </a:solidFill>
              <a:latin typeface="Arial"/>
              <a:cs typeface="Arial"/>
            </a:rPr>
            <a:t>), </a:t>
          </a:r>
        </a:p>
        <a:p>
          <a:pPr algn="l" rtl="0">
            <a:lnSpc>
              <a:spcPts val="1300"/>
            </a:lnSpc>
            <a:defRPr sz="1000"/>
          </a:pPr>
          <a:r>
            <a:rPr lang="en-US" sz="1200" b="0" i="0" u="none" strike="noStrike" baseline="0">
              <a:solidFill>
                <a:srgbClr val="000000"/>
              </a:solidFill>
              <a:latin typeface="Arial"/>
              <a:cs typeface="Arial"/>
            </a:rPr>
            <a:t>one can test using section </a:t>
          </a:r>
          <a:r>
            <a:rPr lang="en-US" sz="1200" b="0" i="0" u="none" strike="noStrike" baseline="0">
              <a:solidFill>
                <a:sysClr val="windowText" lastClr="000000"/>
              </a:solidFill>
              <a:latin typeface="Arial"/>
              <a:cs typeface="Arial"/>
            </a:rPr>
            <a:t>17.4 procedures </a:t>
          </a:r>
          <a:r>
            <a:rPr lang="en-US" sz="1000" b="0" i="0" baseline="0">
              <a:solidFill>
                <a:srgbClr val="FF0000"/>
              </a:solidFill>
              <a:effectLst/>
              <a:latin typeface="Arial" pitchFamily="34" charset="0"/>
              <a:ea typeface="+mn-ea"/>
              <a:cs typeface="Arial" pitchFamily="34" charset="0"/>
            </a:rPr>
            <a:t>(page 569, 3rd ed.; pg. 591, 2nd ed. </a:t>
          </a:r>
          <a:r>
            <a:rPr lang="en-US" sz="1000" b="0" i="0" baseline="0">
              <a:effectLst/>
              <a:latin typeface="Arial" pitchFamily="34" charset="0"/>
              <a:ea typeface="+mn-ea"/>
              <a:cs typeface="Arial" pitchFamily="34" charset="0"/>
            </a:rPr>
            <a:t>or pg. 521, 1st ed.</a:t>
          </a:r>
          <a:r>
            <a:rPr lang="en-US" sz="1200" b="0" i="0" u="none" strike="noStrike" baseline="0">
              <a:solidFill>
                <a:srgbClr val="000000"/>
              </a:solidFill>
              <a:latin typeface="Arial"/>
              <a:cs typeface="Arial"/>
            </a:rPr>
            <a:t>) </a:t>
          </a:r>
        </a:p>
        <a:p>
          <a:pPr algn="l" rtl="0">
            <a:lnSpc>
              <a:spcPts val="1300"/>
            </a:lnSpc>
            <a:defRPr sz="1000"/>
          </a:pPr>
          <a:r>
            <a:rPr lang="en-US" sz="1200" b="0" i="0" u="none" strike="noStrike" baseline="0">
              <a:solidFill>
                <a:srgbClr val="000000"/>
              </a:solidFill>
              <a:latin typeface="Arial"/>
              <a:cs typeface="Arial"/>
            </a:rPr>
            <a:t>the equivalent hypotheses below:</a:t>
          </a:r>
        </a:p>
        <a:p>
          <a:pPr algn="l" rtl="0">
            <a:lnSpc>
              <a:spcPts val="1300"/>
            </a:lnSpc>
            <a:defRPr sz="1000"/>
          </a:pPr>
          <a:r>
            <a:rPr lang="en-US" sz="1200" b="0" i="0" u="none" strike="noStrike" baseline="0">
              <a:solidFill>
                <a:srgbClr val="800000"/>
              </a:solidFill>
              <a:latin typeface="Arial"/>
              <a:cs typeface="Arial"/>
            </a:rPr>
            <a:t>H</a:t>
          </a:r>
          <a:r>
            <a:rPr lang="en-US" sz="1200" b="0" i="0" u="none" strike="noStrike" baseline="-25000">
              <a:solidFill>
                <a:srgbClr val="800000"/>
              </a:solidFill>
              <a:latin typeface="Arial"/>
              <a:cs typeface="Arial"/>
            </a:rPr>
            <a:t>0</a:t>
          </a:r>
          <a:r>
            <a:rPr lang="en-US" sz="1200" b="0" i="0" u="none" strike="noStrike" baseline="0">
              <a:solidFill>
                <a:srgbClr val="800000"/>
              </a:solidFill>
              <a:latin typeface="Arial"/>
              <a:cs typeface="Arial"/>
            </a:rPr>
            <a:t>: The Regression Model is of NO real value in predicting Y</a:t>
          </a:r>
        </a:p>
        <a:p>
          <a:pPr algn="l" rtl="0">
            <a:lnSpc>
              <a:spcPts val="1300"/>
            </a:lnSpc>
            <a:defRPr sz="1000"/>
          </a:pPr>
          <a:r>
            <a:rPr lang="en-US" sz="1200" b="0" i="0" u="none" strike="noStrike" baseline="0">
              <a:solidFill>
                <a:srgbClr val="800000"/>
              </a:solidFill>
              <a:latin typeface="Arial"/>
              <a:cs typeface="Arial"/>
            </a:rPr>
            <a:t>H</a:t>
          </a:r>
          <a:r>
            <a:rPr lang="en-US" sz="1200" b="0" i="0" u="none" strike="noStrike" baseline="-25000">
              <a:solidFill>
                <a:srgbClr val="800000"/>
              </a:solidFill>
              <a:latin typeface="Arial"/>
              <a:cs typeface="Arial"/>
            </a:rPr>
            <a:t>A</a:t>
          </a:r>
          <a:r>
            <a:rPr lang="en-US" sz="1200" b="0" i="0" u="none" strike="noStrike" baseline="0">
              <a:solidFill>
                <a:srgbClr val="800000"/>
              </a:solidFill>
              <a:latin typeface="Arial"/>
              <a:cs typeface="Arial"/>
            </a:rPr>
            <a:t>: The Regression Model is of value in predicting Y </a:t>
          </a:r>
        </a:p>
        <a:p>
          <a:pPr rtl="0">
            <a:lnSpc>
              <a:spcPts val="1300"/>
            </a:lnSpc>
          </a:pPr>
          <a:r>
            <a:rPr lang="en-US" sz="1200" b="0" i="0" baseline="0">
              <a:solidFill>
                <a:srgbClr val="FF0000"/>
              </a:solidFill>
              <a:latin typeface="Arial" pitchFamily="34" charset="0"/>
              <a:ea typeface="+mn-ea"/>
              <a:cs typeface="Arial" pitchFamily="34" charset="0"/>
            </a:rPr>
            <a:t>H</a:t>
          </a:r>
          <a:r>
            <a:rPr lang="en-US" sz="1200" b="0" i="0" baseline="-25000">
              <a:solidFill>
                <a:srgbClr val="FF0000"/>
              </a:solidFill>
              <a:latin typeface="Arial" pitchFamily="34" charset="0"/>
              <a:ea typeface="+mn-ea"/>
              <a:cs typeface="Arial" pitchFamily="34" charset="0"/>
            </a:rPr>
            <a:t>0</a:t>
          </a:r>
          <a:r>
            <a:rPr lang="en-US" sz="1200" b="0" i="0" baseline="0">
              <a:solidFill>
                <a:srgbClr val="FF0000"/>
              </a:solidFill>
              <a:latin typeface="Arial" pitchFamily="34" charset="0"/>
              <a:ea typeface="+mn-ea"/>
              <a:cs typeface="Arial" pitchFamily="34" charset="0"/>
            </a:rPr>
            <a:t>: There is NO Linear Relationship between Y &amp; the Independent Variable(s)</a:t>
          </a:r>
          <a:endParaRPr lang="en-US" sz="1200">
            <a:solidFill>
              <a:srgbClr val="FF0000"/>
            </a:solidFill>
            <a:latin typeface="Arial" pitchFamily="34" charset="0"/>
            <a:cs typeface="Arial" pitchFamily="34" charset="0"/>
          </a:endParaRPr>
        </a:p>
        <a:p>
          <a:pPr rtl="0">
            <a:lnSpc>
              <a:spcPts val="1300"/>
            </a:lnSpc>
          </a:pPr>
          <a:r>
            <a:rPr lang="en-US" sz="1200" b="0" i="0" baseline="0">
              <a:solidFill>
                <a:srgbClr val="FF0000"/>
              </a:solidFill>
              <a:latin typeface="Arial" pitchFamily="34" charset="0"/>
              <a:ea typeface="+mn-ea"/>
              <a:cs typeface="Arial" pitchFamily="34" charset="0"/>
            </a:rPr>
            <a:t>H</a:t>
          </a:r>
          <a:r>
            <a:rPr lang="en-US" sz="1200" b="0" i="0" baseline="-25000">
              <a:solidFill>
                <a:srgbClr val="FF0000"/>
              </a:solidFill>
              <a:latin typeface="Arial" pitchFamily="34" charset="0"/>
              <a:ea typeface="+mn-ea"/>
              <a:cs typeface="Arial" pitchFamily="34" charset="0"/>
            </a:rPr>
            <a:t>A</a:t>
          </a:r>
          <a:r>
            <a:rPr lang="en-US" sz="1200" b="0" i="0" baseline="0">
              <a:solidFill>
                <a:srgbClr val="FF0000"/>
              </a:solidFill>
              <a:latin typeface="Arial" pitchFamily="34" charset="0"/>
              <a:ea typeface="+mn-ea"/>
              <a:cs typeface="Arial" pitchFamily="34" charset="0"/>
            </a:rPr>
            <a:t>: There is a Linear Relationship between Y &amp; the Independent Variable(s)</a:t>
          </a:r>
          <a:endParaRPr lang="en-US" sz="1200">
            <a:solidFill>
              <a:srgbClr val="FF0000"/>
            </a:solidFill>
            <a:latin typeface="Arial" pitchFamily="34" charset="0"/>
            <a:cs typeface="Arial" pitchFamily="34" charset="0"/>
          </a:endParaRPr>
        </a:p>
        <a:p>
          <a:pPr algn="l" rtl="0">
            <a:lnSpc>
              <a:spcPts val="1300"/>
            </a:lnSpc>
            <a:defRPr sz="1000"/>
          </a:pPr>
          <a:r>
            <a:rPr lang="en-US" sz="1200" b="0" i="0" u="none" strike="noStrike" baseline="0">
              <a:solidFill>
                <a:srgbClr val="0000FF"/>
              </a:solidFill>
              <a:latin typeface="Arial"/>
              <a:cs typeface="Arial"/>
            </a:rPr>
            <a:t>H</a:t>
          </a:r>
          <a:r>
            <a:rPr lang="en-US" sz="1200" b="0" i="0" u="none" strike="noStrike" baseline="-25000">
              <a:solidFill>
                <a:srgbClr val="0000FF"/>
              </a:solidFill>
              <a:latin typeface="Arial"/>
              <a:cs typeface="Arial"/>
            </a:rPr>
            <a:t>0</a:t>
          </a:r>
          <a:r>
            <a:rPr lang="en-US" sz="1200" b="0" i="0" u="none" strike="noStrike" baseline="0">
              <a:solidFill>
                <a:srgbClr val="0000FF"/>
              </a:solidFill>
              <a:latin typeface="Arial"/>
              <a:cs typeface="Arial"/>
            </a:rPr>
            <a:t>: All phenomenon variable coefficients = 0</a:t>
          </a:r>
        </a:p>
        <a:p>
          <a:pPr algn="l" rtl="0">
            <a:lnSpc>
              <a:spcPts val="1200"/>
            </a:lnSpc>
            <a:defRPr sz="1000"/>
          </a:pPr>
          <a:r>
            <a:rPr lang="en-US" sz="1200" b="0" i="0" u="none" strike="noStrike" baseline="0">
              <a:solidFill>
                <a:srgbClr val="0000FF"/>
              </a:solidFill>
              <a:latin typeface="Arial"/>
              <a:cs typeface="Arial"/>
            </a:rPr>
            <a:t>H</a:t>
          </a:r>
          <a:r>
            <a:rPr lang="en-US" sz="1200" b="0" i="0" u="none" strike="noStrike" baseline="-25000">
              <a:solidFill>
                <a:srgbClr val="0000FF"/>
              </a:solidFill>
              <a:latin typeface="Arial"/>
              <a:cs typeface="Arial"/>
            </a:rPr>
            <a:t>A</a:t>
          </a:r>
          <a:r>
            <a:rPr lang="en-US" sz="1200" b="0" i="0" u="none" strike="noStrike" baseline="0">
              <a:solidFill>
                <a:srgbClr val="0000FF"/>
              </a:solidFill>
              <a:latin typeface="Arial"/>
              <a:cs typeface="Arial"/>
            </a:rPr>
            <a:t>: At least one variable coefficient is not 0</a:t>
          </a:r>
        </a:p>
        <a:p>
          <a:pPr algn="l" rtl="0">
            <a:lnSpc>
              <a:spcPts val="1300"/>
            </a:lnSpc>
            <a:defRPr sz="1000"/>
          </a:pPr>
          <a:r>
            <a:rPr lang="en-US" sz="1200" b="1" i="0" u="none" strike="noStrike" baseline="0">
              <a:solidFill>
                <a:sysClr val="windowText" lastClr="000000"/>
              </a:solidFill>
              <a:latin typeface="Arial" pitchFamily="34" charset="0"/>
              <a:cs typeface="Arial" pitchFamily="34" charset="0"/>
            </a:rPr>
            <a:t>H</a:t>
          </a:r>
          <a:r>
            <a:rPr lang="en-US" sz="1200" b="1" i="0" u="none" strike="noStrike" baseline="-25000">
              <a:solidFill>
                <a:sysClr val="windowText" lastClr="000000"/>
              </a:solidFill>
              <a:latin typeface="Arial" pitchFamily="34" charset="0"/>
              <a:cs typeface="Arial" pitchFamily="34" charset="0"/>
            </a:rPr>
            <a:t>0</a:t>
          </a:r>
          <a:r>
            <a:rPr lang="en-US" sz="1200" b="1" i="0" u="none" strike="noStrike" baseline="0">
              <a:solidFill>
                <a:sysClr val="windowText" lastClr="000000"/>
              </a:solidFill>
              <a:latin typeface="Arial" pitchFamily="34" charset="0"/>
              <a:cs typeface="Arial" pitchFamily="34" charset="0"/>
            </a:rPr>
            <a:t>: </a:t>
          </a:r>
          <a:r>
            <a:rPr lang="el-GR" sz="1200" b="1" i="0" u="none" strike="noStrike" baseline="0">
              <a:solidFill>
                <a:sysClr val="windowText" lastClr="000000"/>
              </a:solidFill>
              <a:latin typeface="Arial" pitchFamily="34" charset="0"/>
              <a:cs typeface="Arial" pitchFamily="34" charset="0"/>
            </a:rPr>
            <a:t>β</a:t>
          </a:r>
          <a:r>
            <a:rPr lang="en-US" sz="1200" b="1" i="0" u="none" strike="noStrike" baseline="-25000">
              <a:solidFill>
                <a:sysClr val="windowText" lastClr="000000"/>
              </a:solidFill>
              <a:latin typeface="Arial" pitchFamily="34" charset="0"/>
              <a:cs typeface="Arial" pitchFamily="34" charset="0"/>
            </a:rPr>
            <a:t>1</a:t>
          </a:r>
          <a:r>
            <a:rPr lang="en-US" sz="1200" b="1" i="0" u="none" strike="noStrike" baseline="0">
              <a:solidFill>
                <a:sysClr val="windowText" lastClr="000000"/>
              </a:solidFill>
              <a:latin typeface="Arial" pitchFamily="34" charset="0"/>
              <a:cs typeface="Arial" pitchFamily="34" charset="0"/>
            </a:rPr>
            <a:t> = </a:t>
          </a:r>
          <a:r>
            <a:rPr lang="el-GR" sz="1200" b="1" i="0" u="none" strike="noStrike" baseline="0">
              <a:solidFill>
                <a:sysClr val="windowText" lastClr="000000"/>
              </a:solidFill>
              <a:latin typeface="Arial" pitchFamily="34" charset="0"/>
              <a:cs typeface="Arial" pitchFamily="34" charset="0"/>
            </a:rPr>
            <a:t>β</a:t>
          </a:r>
          <a:r>
            <a:rPr lang="en-US" sz="1200" b="1" i="0" u="none" strike="noStrike" baseline="-25000">
              <a:solidFill>
                <a:sysClr val="windowText" lastClr="000000"/>
              </a:solidFill>
              <a:latin typeface="Arial" pitchFamily="34" charset="0"/>
              <a:cs typeface="Arial" pitchFamily="34" charset="0"/>
            </a:rPr>
            <a:t>2</a:t>
          </a:r>
          <a:r>
            <a:rPr lang="en-US" sz="1200" b="1" i="0" u="none" strike="noStrike" baseline="0">
              <a:solidFill>
                <a:sysClr val="windowText" lastClr="000000"/>
              </a:solidFill>
              <a:latin typeface="Arial" pitchFamily="34" charset="0"/>
              <a:cs typeface="Arial" pitchFamily="34" charset="0"/>
            </a:rPr>
            <a:t> = ... = </a:t>
          </a:r>
          <a:r>
            <a:rPr lang="el-GR" sz="1200" b="1" i="0" u="none" strike="noStrike" baseline="0">
              <a:solidFill>
                <a:sysClr val="windowText" lastClr="000000"/>
              </a:solidFill>
              <a:latin typeface="Arial" pitchFamily="34" charset="0"/>
              <a:cs typeface="Arial" pitchFamily="34" charset="0"/>
            </a:rPr>
            <a:t>β</a:t>
          </a:r>
          <a:r>
            <a:rPr lang="en-US" sz="1200" b="1" i="0" u="none" strike="noStrike" baseline="-25000">
              <a:solidFill>
                <a:sysClr val="windowText" lastClr="000000"/>
              </a:solidFill>
              <a:latin typeface="Arial" pitchFamily="34" charset="0"/>
              <a:cs typeface="Arial" pitchFamily="34" charset="0"/>
            </a:rPr>
            <a:t>k</a:t>
          </a:r>
          <a:r>
            <a:rPr lang="en-US" sz="1200" b="1" i="0" u="none" strike="noStrike" baseline="0">
              <a:solidFill>
                <a:sysClr val="windowText" lastClr="000000"/>
              </a:solidFill>
              <a:latin typeface="Arial" pitchFamily="34" charset="0"/>
              <a:cs typeface="Arial" pitchFamily="34" charset="0"/>
            </a:rPr>
            <a:t> = 0</a:t>
          </a:r>
        </a:p>
        <a:p>
          <a:pPr algn="l" rtl="0">
            <a:lnSpc>
              <a:spcPts val="1200"/>
            </a:lnSpc>
            <a:defRPr sz="1000"/>
          </a:pPr>
          <a:r>
            <a:rPr lang="en-US" sz="1200" b="1" i="0" u="none" strike="noStrike" baseline="0">
              <a:solidFill>
                <a:sysClr val="windowText" lastClr="000000"/>
              </a:solidFill>
              <a:latin typeface="Arial" pitchFamily="34" charset="0"/>
              <a:cs typeface="Arial" pitchFamily="34" charset="0"/>
            </a:rPr>
            <a:t>H</a:t>
          </a:r>
          <a:r>
            <a:rPr lang="en-US" sz="1200" b="1" i="0" u="none" strike="noStrike" baseline="-25000">
              <a:solidFill>
                <a:sysClr val="windowText" lastClr="000000"/>
              </a:solidFill>
              <a:latin typeface="Arial" pitchFamily="34" charset="0"/>
              <a:cs typeface="Arial" pitchFamily="34" charset="0"/>
            </a:rPr>
            <a:t>A</a:t>
          </a:r>
          <a:r>
            <a:rPr lang="en-US" sz="1200" b="1" i="0" u="none" strike="noStrike" baseline="0">
              <a:solidFill>
                <a:sysClr val="windowText" lastClr="000000"/>
              </a:solidFill>
              <a:latin typeface="Arial" pitchFamily="34" charset="0"/>
              <a:cs typeface="Arial" pitchFamily="34" charset="0"/>
            </a:rPr>
            <a:t>: At least one </a:t>
          </a:r>
          <a:r>
            <a:rPr lang="el-GR" sz="1200" b="1" i="0" u="none" strike="noStrike" baseline="0">
              <a:solidFill>
                <a:sysClr val="windowText" lastClr="000000"/>
              </a:solidFill>
              <a:latin typeface="Arial" pitchFamily="34" charset="0"/>
              <a:cs typeface="Arial" pitchFamily="34" charset="0"/>
            </a:rPr>
            <a:t>β</a:t>
          </a:r>
          <a:r>
            <a:rPr lang="en-US" sz="1200" b="1" i="0" u="none" strike="noStrike" baseline="0">
              <a:solidFill>
                <a:sysClr val="windowText" lastClr="000000"/>
              </a:solidFill>
              <a:latin typeface="Arial" pitchFamily="34" charset="0"/>
              <a:cs typeface="Arial" pitchFamily="34" charset="0"/>
            </a:rPr>
            <a:t> ≠ 0</a:t>
          </a:r>
        </a:p>
        <a:p>
          <a:pPr algn="l" rtl="0">
            <a:lnSpc>
              <a:spcPts val="1200"/>
            </a:lnSpc>
            <a:defRPr sz="1000"/>
          </a:pPr>
          <a:endParaRPr lang="en-US" sz="1200" b="0" i="0" u="none" strike="noStrike" baseline="0">
            <a:solidFill>
              <a:srgbClr val="0000FF"/>
            </a:solidFill>
            <a:latin typeface="Arial"/>
            <a:cs typeface="Arial"/>
          </a:endParaRPr>
        </a:p>
        <a:p>
          <a:pPr algn="l" rtl="0">
            <a:lnSpc>
              <a:spcPts val="1000"/>
            </a:lnSpc>
            <a:defRPr sz="1000"/>
          </a:pPr>
          <a:endParaRPr lang="en-US" sz="1000" b="0" i="0" u="none" strike="noStrike" baseline="0">
            <a:solidFill>
              <a:srgbClr val="000000"/>
            </a:solidFill>
            <a:latin typeface="Arial"/>
            <a:cs typeface="Arial"/>
          </a:endParaRPr>
        </a:p>
        <a:p>
          <a:pPr algn="l" rtl="0">
            <a:lnSpc>
              <a:spcPts val="1000"/>
            </a:lnSpc>
            <a:defRPr sz="1000"/>
          </a:pPr>
          <a:endParaRPr lang="en-US" sz="1000" b="0" i="0" u="none" strike="noStrike" baseline="0">
            <a:solidFill>
              <a:srgbClr val="000000"/>
            </a:solidFill>
            <a:latin typeface="Arial"/>
            <a:cs typeface="Arial"/>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6</xdr:col>
      <xdr:colOff>19050</xdr:colOff>
      <xdr:row>11</xdr:row>
      <xdr:rowOff>161924</xdr:rowOff>
    </xdr:from>
    <xdr:to>
      <xdr:col>8</xdr:col>
      <xdr:colOff>304800</xdr:colOff>
      <xdr:row>14</xdr:row>
      <xdr:rowOff>161924</xdr:rowOff>
    </xdr:to>
    <xdr:sp macro="" textlink="">
      <xdr:nvSpPr>
        <xdr:cNvPr id="9221" name="Text 5">
          <a:extLst>
            <a:ext uri="{FF2B5EF4-FFF2-40B4-BE49-F238E27FC236}">
              <a16:creationId xmlns:a16="http://schemas.microsoft.com/office/drawing/2014/main" id="{00000000-0008-0000-0A00-000005240000}"/>
            </a:ext>
          </a:extLst>
        </xdr:cNvPr>
        <xdr:cNvSpPr txBox="1">
          <a:spLocks noChangeArrowheads="1"/>
        </xdr:cNvSpPr>
      </xdr:nvSpPr>
      <xdr:spPr bwMode="auto">
        <a:xfrm>
          <a:off x="4152900" y="1971674"/>
          <a:ext cx="1504950" cy="485775"/>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n-US" sz="1000" b="1" i="0" u="none" strike="noStrike" baseline="0">
              <a:solidFill>
                <a:srgbClr val="0000FF"/>
              </a:solidFill>
              <a:latin typeface="Arial"/>
              <a:cs typeface="Arial"/>
            </a:rPr>
            <a:t>p-value is very small.</a:t>
          </a:r>
        </a:p>
        <a:p>
          <a:pPr algn="l" rtl="0">
            <a:defRPr sz="1000"/>
          </a:pPr>
          <a:r>
            <a:rPr lang="en-US" sz="1000" b="1" i="0" u="none" strike="noStrike" baseline="0">
              <a:solidFill>
                <a:srgbClr val="0000FF"/>
              </a:solidFill>
              <a:latin typeface="Arial"/>
              <a:cs typeface="Arial"/>
            </a:rPr>
            <a:t>Reject H</a:t>
          </a:r>
          <a:r>
            <a:rPr lang="en-US" sz="1000" b="1" i="0" u="none" strike="noStrike" baseline="-25000">
              <a:solidFill>
                <a:srgbClr val="0000FF"/>
              </a:solidFill>
              <a:latin typeface="Arial"/>
              <a:cs typeface="Arial"/>
            </a:rPr>
            <a:t>0</a:t>
          </a:r>
          <a:r>
            <a:rPr lang="en-US" sz="1000" b="1" i="0" u="none" strike="noStrike" baseline="0">
              <a:solidFill>
                <a:srgbClr val="0000FF"/>
              </a:solidFill>
              <a:latin typeface="Arial"/>
              <a:cs typeface="Arial"/>
            </a:rPr>
            <a:t> (</a:t>
          </a:r>
          <a:r>
            <a:rPr lang="en-US" sz="1000" b="0" i="0" u="none" strike="noStrike" baseline="0">
              <a:solidFill>
                <a:srgbClr val="0000FF"/>
              </a:solidFill>
              <a:latin typeface="Arial"/>
              <a:cs typeface="Arial"/>
            </a:rPr>
            <a:t>which can be expressed as below</a:t>
          </a:r>
          <a:r>
            <a:rPr lang="en-US" sz="1000" b="1" i="0" u="none" strike="noStrike" baseline="0">
              <a:solidFill>
                <a:srgbClr val="0000FF"/>
              </a:solidFill>
              <a:latin typeface="Arial"/>
              <a:cs typeface="Arial"/>
            </a:rPr>
            <a:t>).</a:t>
          </a:r>
          <a:endParaRPr lang="en-US" sz="1000" b="1" i="0" u="none" strike="noStrike" baseline="-25000">
            <a:solidFill>
              <a:srgbClr val="0000FF"/>
            </a:solidFill>
            <a:latin typeface="Arial"/>
            <a:cs typeface="Arial"/>
          </a:endParaRPr>
        </a:p>
      </xdr:txBody>
    </xdr:sp>
    <xdr:clientData/>
  </xdr:twoCellAnchor>
  <xdr:twoCellAnchor>
    <xdr:from>
      <xdr:col>3</xdr:col>
      <xdr:colOff>0</xdr:colOff>
      <xdr:row>15</xdr:row>
      <xdr:rowOff>0</xdr:rowOff>
    </xdr:from>
    <xdr:to>
      <xdr:col>12</xdr:col>
      <xdr:colOff>57150</xdr:colOff>
      <xdr:row>28</xdr:row>
      <xdr:rowOff>85725</xdr:rowOff>
    </xdr:to>
    <xdr:sp macro="" textlink="">
      <xdr:nvSpPr>
        <xdr:cNvPr id="3" name="Text 1">
          <a:extLst>
            <a:ext uri="{FF2B5EF4-FFF2-40B4-BE49-F238E27FC236}">
              <a16:creationId xmlns:a16="http://schemas.microsoft.com/office/drawing/2014/main" id="{00000000-0008-0000-0A00-000003000000}"/>
            </a:ext>
          </a:extLst>
        </xdr:cNvPr>
        <xdr:cNvSpPr txBox="1">
          <a:spLocks noChangeArrowheads="1"/>
        </xdr:cNvSpPr>
      </xdr:nvSpPr>
      <xdr:spPr bwMode="auto">
        <a:xfrm>
          <a:off x="2305050" y="2466975"/>
          <a:ext cx="5543550" cy="2190750"/>
        </a:xfrm>
        <a:prstGeom prst="rect">
          <a:avLst/>
        </a:prstGeom>
        <a:solidFill>
          <a:srgbClr val="FFFFFF"/>
        </a:solidFill>
        <a:ln w="9525">
          <a:solidFill>
            <a:srgbClr val="000000"/>
          </a:solidFill>
          <a:miter lim="800000"/>
          <a:headEnd/>
          <a:tailEnd/>
        </a:ln>
      </xdr:spPr>
      <xdr:txBody>
        <a:bodyPr vertOverflow="clip" wrap="square" lIns="36576" tIns="22860" rIns="0" bIns="0" anchor="t" upright="1"/>
        <a:lstStyle/>
        <a:p>
          <a:pPr algn="l" rtl="0">
            <a:lnSpc>
              <a:spcPts val="1300"/>
            </a:lnSpc>
            <a:defRPr sz="1000"/>
          </a:pPr>
          <a:r>
            <a:rPr lang="en-US" sz="1200" b="0" i="0" u="none" strike="noStrike" baseline="0">
              <a:solidFill>
                <a:srgbClr val="800000"/>
              </a:solidFill>
              <a:latin typeface="Arial"/>
              <a:cs typeface="Arial"/>
            </a:rPr>
            <a:t>H</a:t>
          </a:r>
          <a:r>
            <a:rPr lang="en-US" sz="1200" b="0" i="0" u="none" strike="noStrike" baseline="-25000">
              <a:solidFill>
                <a:srgbClr val="800000"/>
              </a:solidFill>
              <a:latin typeface="Arial"/>
              <a:cs typeface="Arial"/>
            </a:rPr>
            <a:t>0</a:t>
          </a:r>
          <a:r>
            <a:rPr lang="en-US" sz="1200" b="0" i="0" u="none" strike="noStrike" baseline="0">
              <a:solidFill>
                <a:srgbClr val="800000"/>
              </a:solidFill>
              <a:latin typeface="Arial"/>
              <a:cs typeface="Arial"/>
            </a:rPr>
            <a:t>: The Regression Model is of NO real value in predicting Y</a:t>
          </a:r>
        </a:p>
        <a:p>
          <a:pPr algn="l" rtl="0">
            <a:lnSpc>
              <a:spcPts val="1300"/>
            </a:lnSpc>
            <a:defRPr sz="1000"/>
          </a:pPr>
          <a:r>
            <a:rPr lang="en-US" sz="1200" b="0" i="0" u="none" strike="noStrike" baseline="0">
              <a:solidFill>
                <a:srgbClr val="800000"/>
              </a:solidFill>
              <a:latin typeface="Arial"/>
              <a:cs typeface="Arial"/>
            </a:rPr>
            <a:t>H</a:t>
          </a:r>
          <a:r>
            <a:rPr lang="en-US" sz="1200" b="0" i="0" u="none" strike="noStrike" baseline="-25000">
              <a:solidFill>
                <a:srgbClr val="800000"/>
              </a:solidFill>
              <a:latin typeface="Arial"/>
              <a:cs typeface="Arial"/>
            </a:rPr>
            <a:t>A</a:t>
          </a:r>
          <a:r>
            <a:rPr lang="en-US" sz="1200" b="0" i="0" u="none" strike="noStrike" baseline="0">
              <a:solidFill>
                <a:srgbClr val="800000"/>
              </a:solidFill>
              <a:latin typeface="Arial"/>
              <a:cs typeface="Arial"/>
            </a:rPr>
            <a:t>: The Regression Model is of value in predicting Y </a:t>
          </a:r>
        </a:p>
        <a:p>
          <a:pPr algn="l" rtl="0">
            <a:lnSpc>
              <a:spcPts val="1300"/>
            </a:lnSpc>
            <a:defRPr sz="1000"/>
          </a:pPr>
          <a:r>
            <a:rPr lang="en-US" sz="1200" b="0" i="0" u="none" strike="noStrike" baseline="0">
              <a:solidFill>
                <a:schemeClr val="bg1">
                  <a:lumMod val="50000"/>
                </a:schemeClr>
              </a:solidFill>
              <a:latin typeface="Arial"/>
              <a:cs typeface="Arial"/>
            </a:rPr>
            <a:t>or</a:t>
          </a:r>
        </a:p>
        <a:p>
          <a:pPr rtl="0">
            <a:lnSpc>
              <a:spcPts val="1300"/>
            </a:lnSpc>
          </a:pPr>
          <a:r>
            <a:rPr lang="en-US" sz="1200" b="0" i="0" baseline="0">
              <a:solidFill>
                <a:srgbClr val="FF0000"/>
              </a:solidFill>
              <a:latin typeface="Arial" pitchFamily="34" charset="0"/>
              <a:ea typeface="+mn-ea"/>
              <a:cs typeface="Arial" pitchFamily="34" charset="0"/>
            </a:rPr>
            <a:t>H</a:t>
          </a:r>
          <a:r>
            <a:rPr lang="en-US" sz="1200" b="0" i="0" baseline="-25000">
              <a:solidFill>
                <a:srgbClr val="FF0000"/>
              </a:solidFill>
              <a:latin typeface="Arial" pitchFamily="34" charset="0"/>
              <a:ea typeface="+mn-ea"/>
              <a:cs typeface="Arial" pitchFamily="34" charset="0"/>
            </a:rPr>
            <a:t>0</a:t>
          </a:r>
          <a:r>
            <a:rPr lang="en-US" sz="1200" b="0" i="0" baseline="0">
              <a:solidFill>
                <a:srgbClr val="FF0000"/>
              </a:solidFill>
              <a:latin typeface="Arial" pitchFamily="34" charset="0"/>
              <a:ea typeface="+mn-ea"/>
              <a:cs typeface="Arial" pitchFamily="34" charset="0"/>
            </a:rPr>
            <a:t>: There is NO Linear Relationship between Y &amp; the Independent Variable(s)</a:t>
          </a:r>
          <a:endParaRPr lang="en-US" sz="1200">
            <a:solidFill>
              <a:srgbClr val="FF0000"/>
            </a:solidFill>
            <a:latin typeface="Arial" pitchFamily="34" charset="0"/>
            <a:cs typeface="Arial" pitchFamily="34" charset="0"/>
          </a:endParaRPr>
        </a:p>
        <a:p>
          <a:pPr rtl="0">
            <a:lnSpc>
              <a:spcPts val="1300"/>
            </a:lnSpc>
          </a:pPr>
          <a:r>
            <a:rPr lang="en-US" sz="1200" b="0" i="0" baseline="0">
              <a:solidFill>
                <a:srgbClr val="FF0000"/>
              </a:solidFill>
              <a:latin typeface="Arial" pitchFamily="34" charset="0"/>
              <a:ea typeface="+mn-ea"/>
              <a:cs typeface="Arial" pitchFamily="34" charset="0"/>
            </a:rPr>
            <a:t>H</a:t>
          </a:r>
          <a:r>
            <a:rPr lang="en-US" sz="1200" b="0" i="0" baseline="-25000">
              <a:solidFill>
                <a:srgbClr val="FF0000"/>
              </a:solidFill>
              <a:latin typeface="Arial" pitchFamily="34" charset="0"/>
              <a:ea typeface="+mn-ea"/>
              <a:cs typeface="Arial" pitchFamily="34" charset="0"/>
            </a:rPr>
            <a:t>A</a:t>
          </a:r>
          <a:r>
            <a:rPr lang="en-US" sz="1200" b="0" i="0" baseline="0">
              <a:solidFill>
                <a:srgbClr val="FF0000"/>
              </a:solidFill>
              <a:latin typeface="Arial" pitchFamily="34" charset="0"/>
              <a:ea typeface="+mn-ea"/>
              <a:cs typeface="Arial" pitchFamily="34" charset="0"/>
            </a:rPr>
            <a:t>: There is a Linear Relationship between Y &amp; the Independent Variable(s)</a:t>
          </a:r>
        </a:p>
        <a:p>
          <a:pPr rtl="0">
            <a:lnSpc>
              <a:spcPts val="1300"/>
            </a:lnSpc>
          </a:pPr>
          <a:r>
            <a:rPr lang="en-US" sz="1200" b="0" i="0" baseline="0">
              <a:solidFill>
                <a:schemeClr val="bg1">
                  <a:lumMod val="50000"/>
                </a:schemeClr>
              </a:solidFill>
              <a:latin typeface="Arial" pitchFamily="34" charset="0"/>
              <a:ea typeface="+mn-ea"/>
              <a:cs typeface="Arial" pitchFamily="34" charset="0"/>
            </a:rPr>
            <a:t>or</a:t>
          </a:r>
          <a:endParaRPr lang="en-US" sz="1200">
            <a:solidFill>
              <a:schemeClr val="bg1">
                <a:lumMod val="50000"/>
              </a:schemeClr>
            </a:solidFill>
            <a:latin typeface="Arial" pitchFamily="34" charset="0"/>
            <a:cs typeface="Arial" pitchFamily="34" charset="0"/>
          </a:endParaRPr>
        </a:p>
        <a:p>
          <a:pPr algn="l" rtl="0">
            <a:lnSpc>
              <a:spcPts val="1300"/>
            </a:lnSpc>
            <a:defRPr sz="1000"/>
          </a:pPr>
          <a:r>
            <a:rPr lang="en-US" sz="1200" b="0" i="0" u="none" strike="noStrike" baseline="0">
              <a:solidFill>
                <a:srgbClr val="0000FF"/>
              </a:solidFill>
              <a:latin typeface="Arial"/>
              <a:cs typeface="Arial"/>
            </a:rPr>
            <a:t>H</a:t>
          </a:r>
          <a:r>
            <a:rPr lang="en-US" sz="1200" b="0" i="0" u="none" strike="noStrike" baseline="-25000">
              <a:solidFill>
                <a:srgbClr val="0000FF"/>
              </a:solidFill>
              <a:latin typeface="Arial"/>
              <a:cs typeface="Arial"/>
            </a:rPr>
            <a:t>0</a:t>
          </a:r>
          <a:r>
            <a:rPr lang="en-US" sz="1200" b="0" i="0" u="none" strike="noStrike" baseline="0">
              <a:solidFill>
                <a:srgbClr val="0000FF"/>
              </a:solidFill>
              <a:latin typeface="Arial"/>
              <a:cs typeface="Arial"/>
            </a:rPr>
            <a:t>: All phenomenon variable coefficients = 0</a:t>
          </a:r>
        </a:p>
        <a:p>
          <a:pPr algn="l" rtl="0">
            <a:defRPr sz="1000"/>
          </a:pPr>
          <a:r>
            <a:rPr lang="en-US" sz="1200" b="0" i="0" u="none" strike="noStrike" baseline="0">
              <a:solidFill>
                <a:srgbClr val="0000FF"/>
              </a:solidFill>
              <a:latin typeface="Arial"/>
              <a:cs typeface="Arial"/>
            </a:rPr>
            <a:t>H</a:t>
          </a:r>
          <a:r>
            <a:rPr lang="en-US" sz="1200" b="0" i="0" u="none" strike="noStrike" baseline="-25000">
              <a:solidFill>
                <a:srgbClr val="0000FF"/>
              </a:solidFill>
              <a:latin typeface="Arial"/>
              <a:cs typeface="Arial"/>
            </a:rPr>
            <a:t>A</a:t>
          </a:r>
          <a:r>
            <a:rPr lang="en-US" sz="1200" b="0" i="0" u="none" strike="noStrike" baseline="0">
              <a:solidFill>
                <a:srgbClr val="0000FF"/>
              </a:solidFill>
              <a:latin typeface="Arial"/>
              <a:cs typeface="Arial"/>
            </a:rPr>
            <a:t>: At least one variable coefficient is not 0</a:t>
          </a:r>
        </a:p>
        <a:p>
          <a:pPr algn="l" rtl="0">
            <a:defRPr sz="1000"/>
          </a:pPr>
          <a:r>
            <a:rPr lang="en-US" sz="1200" b="0" i="0" u="none" strike="noStrike" baseline="0">
              <a:solidFill>
                <a:schemeClr val="bg1">
                  <a:lumMod val="50000"/>
                </a:schemeClr>
              </a:solidFill>
              <a:latin typeface="Arial"/>
              <a:cs typeface="Arial"/>
            </a:rPr>
            <a:t>or</a:t>
          </a:r>
          <a:r>
            <a:rPr lang="en-US" sz="1200" b="0" i="0" u="none" strike="noStrike" baseline="0">
              <a:solidFill>
                <a:srgbClr val="0000FF"/>
              </a:solidFill>
              <a:latin typeface="Arial"/>
              <a:cs typeface="Arial"/>
            </a:rPr>
            <a:t> </a:t>
          </a:r>
        </a:p>
        <a:p>
          <a:pPr algn="l" rtl="0">
            <a:lnSpc>
              <a:spcPts val="1300"/>
            </a:lnSpc>
            <a:defRPr sz="1000"/>
          </a:pPr>
          <a:r>
            <a:rPr lang="en-US" sz="1200" b="1" i="0" u="none" strike="noStrike" baseline="0">
              <a:solidFill>
                <a:sysClr val="windowText" lastClr="000000"/>
              </a:solidFill>
              <a:latin typeface="Arial" pitchFamily="34" charset="0"/>
              <a:cs typeface="Arial" pitchFamily="34" charset="0"/>
            </a:rPr>
            <a:t>H</a:t>
          </a:r>
          <a:r>
            <a:rPr lang="en-US" sz="1200" b="1" i="0" u="none" strike="noStrike" baseline="-25000">
              <a:solidFill>
                <a:sysClr val="windowText" lastClr="000000"/>
              </a:solidFill>
              <a:latin typeface="Arial" pitchFamily="34" charset="0"/>
              <a:cs typeface="Arial" pitchFamily="34" charset="0"/>
            </a:rPr>
            <a:t>0</a:t>
          </a:r>
          <a:r>
            <a:rPr lang="en-US" sz="1200" b="1" i="0" u="none" strike="noStrike" baseline="0">
              <a:solidFill>
                <a:sysClr val="windowText" lastClr="000000"/>
              </a:solidFill>
              <a:latin typeface="Arial" pitchFamily="34" charset="0"/>
              <a:cs typeface="Arial" pitchFamily="34" charset="0"/>
            </a:rPr>
            <a:t>: </a:t>
          </a:r>
          <a:r>
            <a:rPr lang="el-GR" sz="1200" b="1" i="0" u="none" strike="noStrike" baseline="0">
              <a:solidFill>
                <a:sysClr val="windowText" lastClr="000000"/>
              </a:solidFill>
              <a:latin typeface="Arial" pitchFamily="34" charset="0"/>
              <a:cs typeface="Arial" pitchFamily="34" charset="0"/>
            </a:rPr>
            <a:t>β</a:t>
          </a:r>
          <a:r>
            <a:rPr lang="en-US" sz="1200" b="1" i="0" u="none" strike="noStrike" baseline="-25000">
              <a:solidFill>
                <a:sysClr val="windowText" lastClr="000000"/>
              </a:solidFill>
              <a:latin typeface="Arial" pitchFamily="34" charset="0"/>
              <a:cs typeface="Arial" pitchFamily="34" charset="0"/>
            </a:rPr>
            <a:t>1</a:t>
          </a:r>
          <a:r>
            <a:rPr lang="en-US" sz="1200" b="1" i="0" u="none" strike="noStrike" baseline="0">
              <a:solidFill>
                <a:sysClr val="windowText" lastClr="000000"/>
              </a:solidFill>
              <a:latin typeface="Arial" pitchFamily="34" charset="0"/>
              <a:cs typeface="Arial" pitchFamily="34" charset="0"/>
            </a:rPr>
            <a:t> = </a:t>
          </a:r>
          <a:r>
            <a:rPr lang="el-GR" sz="1200" b="1" i="0" u="none" strike="noStrike" baseline="0">
              <a:solidFill>
                <a:sysClr val="windowText" lastClr="000000"/>
              </a:solidFill>
              <a:latin typeface="Arial" pitchFamily="34" charset="0"/>
              <a:cs typeface="Arial" pitchFamily="34" charset="0"/>
            </a:rPr>
            <a:t>β</a:t>
          </a:r>
          <a:r>
            <a:rPr lang="en-US" sz="1200" b="1" i="0" u="none" strike="noStrike" baseline="-25000">
              <a:solidFill>
                <a:sysClr val="windowText" lastClr="000000"/>
              </a:solidFill>
              <a:latin typeface="Arial" pitchFamily="34" charset="0"/>
              <a:cs typeface="Arial" pitchFamily="34" charset="0"/>
            </a:rPr>
            <a:t>2</a:t>
          </a:r>
          <a:r>
            <a:rPr lang="en-US" sz="1200" b="1" i="0" u="none" strike="noStrike" baseline="0">
              <a:solidFill>
                <a:sysClr val="windowText" lastClr="000000"/>
              </a:solidFill>
              <a:latin typeface="Arial" pitchFamily="34" charset="0"/>
              <a:cs typeface="Arial" pitchFamily="34" charset="0"/>
            </a:rPr>
            <a:t> = ... = </a:t>
          </a:r>
          <a:r>
            <a:rPr lang="el-GR" sz="1200" b="1" i="0" u="none" strike="noStrike" baseline="0">
              <a:solidFill>
                <a:sysClr val="windowText" lastClr="000000"/>
              </a:solidFill>
              <a:latin typeface="Arial" pitchFamily="34" charset="0"/>
              <a:cs typeface="Arial" pitchFamily="34" charset="0"/>
            </a:rPr>
            <a:t>β</a:t>
          </a:r>
          <a:r>
            <a:rPr lang="en-US" sz="1200" b="1" i="0" u="none" strike="noStrike" baseline="-25000">
              <a:solidFill>
                <a:sysClr val="windowText" lastClr="000000"/>
              </a:solidFill>
              <a:latin typeface="Arial" pitchFamily="34" charset="0"/>
              <a:cs typeface="Arial" pitchFamily="34" charset="0"/>
            </a:rPr>
            <a:t>k</a:t>
          </a:r>
          <a:r>
            <a:rPr lang="en-US" sz="1200" b="1" i="0" u="none" strike="noStrike" baseline="0">
              <a:solidFill>
                <a:sysClr val="windowText" lastClr="000000"/>
              </a:solidFill>
              <a:latin typeface="Arial" pitchFamily="34" charset="0"/>
              <a:cs typeface="Arial" pitchFamily="34" charset="0"/>
            </a:rPr>
            <a:t> = 0</a:t>
          </a:r>
        </a:p>
        <a:p>
          <a:pPr algn="l" rtl="0">
            <a:defRPr sz="1000"/>
          </a:pPr>
          <a:r>
            <a:rPr lang="en-US" sz="1200" b="1" i="0" u="none" strike="noStrike" baseline="0">
              <a:solidFill>
                <a:sysClr val="windowText" lastClr="000000"/>
              </a:solidFill>
              <a:latin typeface="Arial" pitchFamily="34" charset="0"/>
              <a:cs typeface="Arial" pitchFamily="34" charset="0"/>
            </a:rPr>
            <a:t>H</a:t>
          </a:r>
          <a:r>
            <a:rPr lang="en-US" sz="1200" b="1" i="0" u="none" strike="noStrike" baseline="-25000">
              <a:solidFill>
                <a:sysClr val="windowText" lastClr="000000"/>
              </a:solidFill>
              <a:latin typeface="Arial" pitchFamily="34" charset="0"/>
              <a:cs typeface="Arial" pitchFamily="34" charset="0"/>
            </a:rPr>
            <a:t>A</a:t>
          </a:r>
          <a:r>
            <a:rPr lang="en-US" sz="1200" b="1" i="0" u="none" strike="noStrike" baseline="0">
              <a:solidFill>
                <a:sysClr val="windowText" lastClr="000000"/>
              </a:solidFill>
              <a:latin typeface="Arial" pitchFamily="34" charset="0"/>
              <a:cs typeface="Arial" pitchFamily="34" charset="0"/>
            </a:rPr>
            <a:t>: At least one </a:t>
          </a:r>
          <a:r>
            <a:rPr lang="el-GR" sz="1200" b="1" i="0" u="none" strike="noStrike" baseline="0">
              <a:solidFill>
                <a:sysClr val="windowText" lastClr="000000"/>
              </a:solidFill>
              <a:latin typeface="Arial" pitchFamily="34" charset="0"/>
              <a:cs typeface="Arial" pitchFamily="34" charset="0"/>
            </a:rPr>
            <a:t>β</a:t>
          </a:r>
          <a:r>
            <a:rPr lang="en-US" sz="1200" b="1" i="0" u="none" strike="noStrike" baseline="0">
              <a:solidFill>
                <a:sysClr val="windowText" lastClr="000000"/>
              </a:solidFill>
              <a:latin typeface="Arial" pitchFamily="34" charset="0"/>
              <a:cs typeface="Arial" pitchFamily="34" charset="0"/>
            </a:rPr>
            <a:t> ≠ 0</a:t>
          </a:r>
        </a:p>
        <a:p>
          <a:pPr algn="l" rtl="0">
            <a:lnSpc>
              <a:spcPts val="1300"/>
            </a:lnSpc>
            <a:defRPr sz="1000"/>
          </a:pPr>
          <a:endParaRPr lang="en-US" sz="1200" b="0" i="0" u="none" strike="noStrike" baseline="0">
            <a:solidFill>
              <a:srgbClr val="0000FF"/>
            </a:solidFill>
            <a:latin typeface="Arial"/>
            <a:cs typeface="Arial"/>
          </a:endParaRPr>
        </a:p>
        <a:p>
          <a:pPr algn="l" rtl="0">
            <a:lnSpc>
              <a:spcPts val="1100"/>
            </a:lnSpc>
            <a:defRPr sz="1000"/>
          </a:pP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xdr:txBody>
    </xdr:sp>
    <xdr:clientData/>
  </xdr:twoCellAnchor>
  <mc:AlternateContent xmlns:mc="http://schemas.openxmlformats.org/markup-compatibility/2006">
    <mc:Choice xmlns:a14="http://schemas.microsoft.com/office/drawing/2010/main" Requires="a14">
      <xdr:twoCellAnchor editAs="oneCell">
        <xdr:from>
          <xdr:col>2</xdr:col>
          <xdr:colOff>19050</xdr:colOff>
          <xdr:row>3</xdr:row>
          <xdr:rowOff>85725</xdr:rowOff>
        </xdr:from>
        <xdr:to>
          <xdr:col>4</xdr:col>
          <xdr:colOff>200025</xdr:colOff>
          <xdr:row>4</xdr:row>
          <xdr:rowOff>152400</xdr:rowOff>
        </xdr:to>
        <xdr:sp macro="" textlink="">
          <xdr:nvSpPr>
            <xdr:cNvPr id="9217" name="Picture 1" hidden="1">
              <a:extLst>
                <a:ext uri="{63B3BB69-23CF-44E3-9099-C40C66FF867C}">
                  <a14:compatExt spid="_x0000_s9217"/>
                </a:ext>
                <a:ext uri="{FF2B5EF4-FFF2-40B4-BE49-F238E27FC236}">
                  <a16:creationId xmlns:a16="http://schemas.microsoft.com/office/drawing/2014/main" id="{00000000-0008-0000-0A00-00000124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6</xdr:row>
          <xdr:rowOff>133350</xdr:rowOff>
        </xdr:from>
        <xdr:to>
          <xdr:col>7</xdr:col>
          <xdr:colOff>47625</xdr:colOff>
          <xdr:row>8</xdr:row>
          <xdr:rowOff>38100</xdr:rowOff>
        </xdr:to>
        <xdr:sp macro="" textlink="">
          <xdr:nvSpPr>
            <xdr:cNvPr id="9220" name="Picture 4" hidden="1">
              <a:extLst>
                <a:ext uri="{63B3BB69-23CF-44E3-9099-C40C66FF867C}">
                  <a14:compatExt spid="_x0000_s9220"/>
                </a:ext>
                <a:ext uri="{FF2B5EF4-FFF2-40B4-BE49-F238E27FC236}">
                  <a16:creationId xmlns:a16="http://schemas.microsoft.com/office/drawing/2014/main" id="{00000000-0008-0000-0A00-00000424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12.xml><?xml version="1.0" encoding="utf-8"?>
<xdr:wsDr xmlns:xdr="http://schemas.openxmlformats.org/drawingml/2006/spreadsheetDrawing" xmlns:a="http://schemas.openxmlformats.org/drawingml/2006/main">
  <xdr:twoCellAnchor>
    <xdr:from>
      <xdr:col>0</xdr:col>
      <xdr:colOff>0</xdr:colOff>
      <xdr:row>6</xdr:row>
      <xdr:rowOff>47625</xdr:rowOff>
    </xdr:from>
    <xdr:to>
      <xdr:col>8</xdr:col>
      <xdr:colOff>752475</xdr:colOff>
      <xdr:row>17</xdr:row>
      <xdr:rowOff>85725</xdr:rowOff>
    </xdr:to>
    <xdr:sp macro="" textlink="">
      <xdr:nvSpPr>
        <xdr:cNvPr id="10241" name="Text 1">
          <a:extLst>
            <a:ext uri="{FF2B5EF4-FFF2-40B4-BE49-F238E27FC236}">
              <a16:creationId xmlns:a16="http://schemas.microsoft.com/office/drawing/2014/main" id="{00000000-0008-0000-0B00-000001280000}"/>
            </a:ext>
          </a:extLst>
        </xdr:cNvPr>
        <xdr:cNvSpPr txBox="1">
          <a:spLocks noChangeArrowheads="1"/>
        </xdr:cNvSpPr>
      </xdr:nvSpPr>
      <xdr:spPr bwMode="auto">
        <a:xfrm>
          <a:off x="0" y="723900"/>
          <a:ext cx="5438775" cy="1819275"/>
        </a:xfrm>
        <a:prstGeom prst="rect">
          <a:avLst/>
        </a:prstGeom>
        <a:solidFill>
          <a:srgbClr val="FFFFFF"/>
        </a:solidFill>
        <a:ln w="9525">
          <a:solidFill>
            <a:srgbClr val="000000"/>
          </a:solidFill>
          <a:miter lim="800000"/>
          <a:headEnd/>
          <a:tailEnd/>
        </a:ln>
      </xdr:spPr>
      <xdr:txBody>
        <a:bodyPr vertOverflow="clip" wrap="square" lIns="36576" tIns="27432" rIns="0" bIns="0" anchor="t" upright="1"/>
        <a:lstStyle/>
        <a:p>
          <a:pPr algn="l" rtl="0">
            <a:defRPr sz="1000"/>
          </a:pPr>
          <a:r>
            <a:rPr lang="en-US" sz="1400" b="0" i="0" u="none" strike="noStrike" baseline="0">
              <a:solidFill>
                <a:srgbClr val="000000"/>
              </a:solidFill>
              <a:latin typeface="Arial"/>
              <a:cs typeface="Arial"/>
            </a:rPr>
            <a:t>The Standard Error of the estimate b</a:t>
          </a:r>
          <a:r>
            <a:rPr lang="en-US" sz="1400" b="0" i="0" u="none" strike="noStrike" baseline="-25000">
              <a:solidFill>
                <a:srgbClr val="000000"/>
              </a:solidFill>
              <a:latin typeface="Arial"/>
              <a:cs typeface="Arial"/>
            </a:rPr>
            <a:t>j</a:t>
          </a:r>
          <a:r>
            <a:rPr lang="en-US" sz="1400" b="0" i="0" u="none" strike="noStrike" baseline="0">
              <a:solidFill>
                <a:srgbClr val="000000"/>
              </a:solidFill>
              <a:latin typeface="Arial"/>
              <a:cs typeface="Arial"/>
            </a:rPr>
            <a:t> is calculated by a software package such as Excel, denoted by SE(b</a:t>
          </a:r>
          <a:r>
            <a:rPr lang="en-US" sz="1400" b="0" i="0" u="none" strike="noStrike" baseline="-25000">
              <a:solidFill>
                <a:srgbClr val="000000"/>
              </a:solidFill>
              <a:latin typeface="Arial"/>
              <a:cs typeface="Arial"/>
            </a:rPr>
            <a:t>j</a:t>
          </a:r>
          <a:r>
            <a:rPr lang="en-US" sz="1400" b="0" i="0" u="none" strike="noStrike" baseline="0">
              <a:solidFill>
                <a:srgbClr val="000000"/>
              </a:solidFill>
              <a:latin typeface="Arial"/>
              <a:cs typeface="Arial"/>
            </a:rPr>
            <a:t>).  This is an estimate of the standard deviation of b</a:t>
          </a:r>
          <a:r>
            <a:rPr lang="en-US" sz="1400" b="0" i="0" u="none" strike="noStrike" baseline="-25000">
              <a:solidFill>
                <a:srgbClr val="000000"/>
              </a:solidFill>
              <a:latin typeface="Arial"/>
              <a:cs typeface="Arial"/>
            </a:rPr>
            <a:t>j</a:t>
          </a:r>
          <a:r>
            <a:rPr lang="en-US" sz="1400" b="0" i="0" u="none" strike="noStrike" baseline="0">
              <a:solidFill>
                <a:srgbClr val="000000"/>
              </a:solidFill>
              <a:latin typeface="Arial"/>
              <a:cs typeface="Arial"/>
            </a:rPr>
            <a:t>.</a:t>
          </a:r>
        </a:p>
        <a:p>
          <a:pPr algn="l" rtl="0">
            <a:defRPr sz="1000"/>
          </a:pPr>
          <a:r>
            <a:rPr lang="en-US" sz="1400" b="0" i="0" u="none" strike="noStrike" baseline="0">
              <a:solidFill>
                <a:srgbClr val="800000"/>
              </a:solidFill>
              <a:latin typeface="Arial"/>
              <a:cs typeface="Arial"/>
            </a:rPr>
            <a:t>Confidence interval for the phenomenon coefficient:</a:t>
          </a:r>
        </a:p>
        <a:p>
          <a:pPr algn="l" rtl="0">
            <a:defRPr sz="1000"/>
          </a:pPr>
          <a:r>
            <a:rPr lang="en-US" sz="1400" b="0" i="0" u="none" strike="noStrike" baseline="0">
              <a:solidFill>
                <a:srgbClr val="800000"/>
              </a:solidFill>
              <a:latin typeface="Arial"/>
              <a:cs typeface="Arial"/>
            </a:rPr>
            <a:t>b</a:t>
          </a:r>
          <a:r>
            <a:rPr lang="en-US" sz="1400" b="0" i="0" u="none" strike="noStrike" baseline="-25000">
              <a:solidFill>
                <a:srgbClr val="800000"/>
              </a:solidFill>
              <a:latin typeface="Arial"/>
              <a:cs typeface="Arial"/>
            </a:rPr>
            <a:t>j</a:t>
          </a:r>
          <a:r>
            <a:rPr lang="en-US" sz="1400" b="0" i="0" u="none" strike="noStrike" baseline="0">
              <a:solidFill>
                <a:srgbClr val="800000"/>
              </a:solidFill>
              <a:latin typeface="Arial"/>
              <a:cs typeface="Arial"/>
            </a:rPr>
            <a:t> </a:t>
          </a:r>
          <a:r>
            <a:rPr lang="en-US" sz="1400" b="0" i="0" u="sng" strike="noStrike" baseline="0">
              <a:solidFill>
                <a:srgbClr val="800000"/>
              </a:solidFill>
              <a:latin typeface="Arial"/>
              <a:cs typeface="Arial"/>
            </a:rPr>
            <a:t>+</a:t>
          </a:r>
          <a:r>
            <a:rPr lang="en-US" sz="1400" b="0" i="0" u="none" strike="noStrike" baseline="0">
              <a:solidFill>
                <a:srgbClr val="800000"/>
              </a:solidFill>
              <a:latin typeface="Arial"/>
              <a:cs typeface="Arial"/>
            </a:rPr>
            <a:t> (t table value) * SE(b</a:t>
          </a:r>
          <a:r>
            <a:rPr lang="en-US" sz="1400" b="0" i="0" u="none" strike="noStrike" baseline="-25000">
              <a:solidFill>
                <a:srgbClr val="800000"/>
              </a:solidFill>
              <a:latin typeface="Arial"/>
              <a:cs typeface="Arial"/>
            </a:rPr>
            <a:t>j</a:t>
          </a:r>
          <a:r>
            <a:rPr lang="en-US" sz="1400" b="0" i="0" u="none" strike="noStrike" baseline="0">
              <a:solidFill>
                <a:srgbClr val="800000"/>
              </a:solidFill>
              <a:latin typeface="Arial"/>
              <a:cs typeface="Arial"/>
            </a:rPr>
            <a:t>),</a:t>
          </a:r>
          <a:r>
            <a:rPr lang="en-US" sz="1400" b="0" i="0" u="none" strike="noStrike" baseline="0">
              <a:solidFill>
                <a:srgbClr val="0000FF"/>
              </a:solidFill>
              <a:latin typeface="Arial"/>
              <a:cs typeface="Arial"/>
            </a:rPr>
            <a:t> </a:t>
          </a:r>
          <a:r>
            <a:rPr lang="en-US" sz="1400" b="0" i="0" u="none" strike="noStrike" baseline="0">
              <a:solidFill>
                <a:srgbClr val="000000"/>
              </a:solidFill>
              <a:latin typeface="Arial"/>
              <a:cs typeface="Arial"/>
            </a:rPr>
            <a:t>df = df(Error) for the t table</a:t>
          </a:r>
        </a:p>
        <a:p>
          <a:pPr algn="l" rtl="0">
            <a:defRPr sz="1000"/>
          </a:pPr>
          <a:r>
            <a:rPr lang="en-US" sz="1400" b="0" i="0" u="none" strike="noStrike" baseline="0">
              <a:solidFill>
                <a:srgbClr val="0000FF"/>
              </a:solidFill>
              <a:latin typeface="Arial"/>
              <a:cs typeface="Arial"/>
            </a:rPr>
            <a:t>Excel Regression calculates the 95% confidence interval and one can request another for a different confidence level </a:t>
          </a:r>
          <a:r>
            <a:rPr lang="en-US" sz="1400" b="0" i="0" u="none" strike="noStrike" baseline="0">
              <a:solidFill>
                <a:srgbClr val="800000"/>
              </a:solidFill>
              <a:latin typeface="Arial"/>
              <a:cs typeface="Arial"/>
            </a:rPr>
            <a:t>(i.e. 90%)</a:t>
          </a:r>
          <a:r>
            <a:rPr lang="en-US" sz="1400" b="0" i="0" u="none" strike="noStrike" baseline="0">
              <a:solidFill>
                <a:srgbClr val="0000FF"/>
              </a:solidFill>
              <a:latin typeface="Arial"/>
              <a:cs typeface="Arial"/>
            </a:rPr>
            <a:t>.</a:t>
          </a:r>
        </a:p>
      </xdr:txBody>
    </xdr:sp>
    <xdr:clientData/>
  </xdr:twoCellAnchor>
  <xdr:twoCellAnchor>
    <xdr:from>
      <xdr:col>0</xdr:col>
      <xdr:colOff>19050</xdr:colOff>
      <xdr:row>0</xdr:row>
      <xdr:rowOff>9524</xdr:rowOff>
    </xdr:from>
    <xdr:to>
      <xdr:col>8</xdr:col>
      <xdr:colOff>771525</xdr:colOff>
      <xdr:row>5</xdr:row>
      <xdr:rowOff>38099</xdr:rowOff>
    </xdr:to>
    <xdr:sp macro="" textlink="">
      <xdr:nvSpPr>
        <xdr:cNvPr id="10246" name="Text Box 6">
          <a:extLst>
            <a:ext uri="{FF2B5EF4-FFF2-40B4-BE49-F238E27FC236}">
              <a16:creationId xmlns:a16="http://schemas.microsoft.com/office/drawing/2014/main" id="{00000000-0008-0000-0B00-000006280000}"/>
            </a:ext>
          </a:extLst>
        </xdr:cNvPr>
        <xdr:cNvSpPr txBox="1">
          <a:spLocks noChangeArrowheads="1"/>
        </xdr:cNvSpPr>
      </xdr:nvSpPr>
      <xdr:spPr bwMode="auto">
        <a:xfrm>
          <a:off x="19050" y="9524"/>
          <a:ext cx="5438775" cy="866775"/>
        </a:xfrm>
        <a:prstGeom prst="rect">
          <a:avLst/>
        </a:prstGeom>
        <a:solidFill>
          <a:srgbClr val="FFFFFF"/>
        </a:solidFill>
        <a:ln w="9525">
          <a:solidFill>
            <a:srgbClr val="000000"/>
          </a:solidFill>
          <a:miter lim="800000"/>
          <a:headEnd/>
          <a:tailEnd/>
        </a:ln>
      </xdr:spPr>
      <xdr:txBody>
        <a:bodyPr vertOverflow="clip" wrap="square" lIns="36576" tIns="32004" rIns="0" bIns="0" anchor="t" upright="1"/>
        <a:lstStyle/>
        <a:p>
          <a:pPr algn="l" rtl="0">
            <a:defRPr sz="1000"/>
          </a:pPr>
          <a:r>
            <a:rPr lang="en-US" sz="1600" b="1" i="0" u="none" strike="noStrike" baseline="0">
              <a:solidFill>
                <a:srgbClr val="000000"/>
              </a:solidFill>
              <a:latin typeface="Times New Roman"/>
              <a:cs typeface="Times New Roman"/>
            </a:rPr>
            <a:t>b</a:t>
          </a:r>
          <a:r>
            <a:rPr lang="en-US" sz="1600" b="1" i="0" u="none" strike="noStrike" baseline="-25000">
              <a:solidFill>
                <a:srgbClr val="000000"/>
              </a:solidFill>
              <a:latin typeface="Times New Roman"/>
              <a:cs typeface="Times New Roman"/>
            </a:rPr>
            <a:t>j</a:t>
          </a:r>
          <a:r>
            <a:rPr lang="en-US" sz="1600" b="1" i="0" u="none" strike="noStrike" baseline="0">
              <a:solidFill>
                <a:srgbClr val="000000"/>
              </a:solidFill>
              <a:latin typeface="Times New Roman"/>
              <a:cs typeface="Times New Roman"/>
            </a:rPr>
            <a:t> </a:t>
          </a:r>
          <a:r>
            <a:rPr lang="en-US" sz="1400" b="1" i="0" u="none" strike="noStrike" baseline="0">
              <a:solidFill>
                <a:srgbClr val="000000"/>
              </a:solidFill>
              <a:latin typeface="Times New Roman"/>
              <a:cs typeface="Times New Roman"/>
            </a:rPr>
            <a:t>is the Minimum Variance Unbiased Estimator of </a:t>
          </a:r>
          <a:r>
            <a:rPr lang="en-US" sz="1600" b="1" i="0" u="none" strike="noStrike" baseline="0">
              <a:solidFill>
                <a:srgbClr val="000000"/>
              </a:solidFill>
              <a:latin typeface="Symbol"/>
            </a:rPr>
            <a:t>b</a:t>
          </a:r>
          <a:r>
            <a:rPr lang="en-US" sz="1600" b="1" i="0" u="none" strike="noStrike" baseline="-25000">
              <a:solidFill>
                <a:srgbClr val="000000"/>
              </a:solidFill>
              <a:latin typeface="Times New Roman"/>
              <a:cs typeface="Times New Roman"/>
            </a:rPr>
            <a:t>j</a:t>
          </a:r>
          <a:r>
            <a:rPr lang="en-US" sz="1600" b="1" i="0" u="none" strike="noStrike" baseline="0">
              <a:solidFill>
                <a:srgbClr val="000000"/>
              </a:solidFill>
              <a:latin typeface="Times New Roman"/>
              <a:cs typeface="Times New Roman"/>
            </a:rPr>
            <a:t> </a:t>
          </a:r>
          <a:r>
            <a:rPr lang="en-US" sz="1400" b="1" i="0" u="none" strike="noStrike" baseline="0">
              <a:solidFill>
                <a:srgbClr val="000000"/>
              </a:solidFill>
              <a:latin typeface="Times New Roman"/>
              <a:cs typeface="Times New Roman"/>
            </a:rPr>
            <a:t>for each j.</a:t>
          </a:r>
        </a:p>
        <a:p>
          <a:pPr algn="l" rtl="0">
            <a:defRPr sz="1000"/>
          </a:pPr>
          <a:r>
            <a:rPr lang="en-US" sz="1400" b="1" i="0" u="none" strike="noStrike" baseline="0">
              <a:solidFill>
                <a:srgbClr val="000000"/>
              </a:solidFill>
              <a:latin typeface="Times New Roman"/>
              <a:cs typeface="Times New Roman"/>
            </a:rPr>
            <a:t>Section </a:t>
          </a:r>
          <a:r>
            <a:rPr lang="en-US" sz="1400" b="1" i="0" u="none" strike="noStrike" baseline="0">
              <a:solidFill>
                <a:srgbClr val="FF0000"/>
              </a:solidFill>
              <a:latin typeface="Times New Roman"/>
              <a:cs typeface="Times New Roman"/>
            </a:rPr>
            <a:t>16.4, (page 500</a:t>
          </a:r>
          <a:r>
            <a:rPr lang="en-US" sz="1000" b="0" i="0" baseline="0">
              <a:solidFill>
                <a:srgbClr val="FF0000"/>
              </a:solidFill>
              <a:effectLst/>
              <a:latin typeface="+mn-lt"/>
              <a:ea typeface="+mn-ea"/>
              <a:cs typeface="+mn-cs"/>
            </a:rPr>
            <a:t>, 2nd edition </a:t>
          </a:r>
          <a:r>
            <a:rPr lang="en-US" sz="1000" b="0" i="0" baseline="0">
              <a:effectLst/>
              <a:latin typeface="+mn-lt"/>
              <a:ea typeface="+mn-ea"/>
              <a:cs typeface="+mn-cs"/>
            </a:rPr>
            <a:t>or pg. 444, 1st edition</a:t>
          </a:r>
          <a:r>
            <a:rPr lang="en-US" sz="1400" b="1" i="0" u="none" strike="noStrike" baseline="0">
              <a:solidFill>
                <a:srgbClr val="000000"/>
              </a:solidFill>
              <a:latin typeface="Times New Roman"/>
              <a:cs typeface="Times New Roman"/>
            </a:rPr>
            <a:t>) &amp; </a:t>
          </a:r>
        </a:p>
        <a:p>
          <a:pPr algn="l" rtl="0">
            <a:defRPr sz="1000"/>
          </a:pPr>
          <a:r>
            <a:rPr lang="en-US" sz="1400" b="1" i="0" u="none" strike="noStrike" baseline="0">
              <a:solidFill>
                <a:srgbClr val="000000"/>
              </a:solidFill>
              <a:latin typeface="Times New Roman"/>
              <a:cs typeface="Times New Roman"/>
            </a:rPr>
            <a:t>Section </a:t>
          </a:r>
          <a:r>
            <a:rPr lang="en-US" sz="1400" b="1" i="0" u="none" strike="noStrike" baseline="0">
              <a:solidFill>
                <a:srgbClr val="FF0000"/>
              </a:solidFill>
              <a:latin typeface="Times New Roman"/>
              <a:cs typeface="Times New Roman"/>
            </a:rPr>
            <a:t>18.4, (page 592</a:t>
          </a:r>
          <a:r>
            <a:rPr lang="en-US" sz="1000" b="0" i="0" baseline="0">
              <a:solidFill>
                <a:srgbClr val="FF0000"/>
              </a:solidFill>
              <a:effectLst/>
              <a:latin typeface="+mn-lt"/>
              <a:ea typeface="+mn-ea"/>
              <a:cs typeface="+mn-cs"/>
            </a:rPr>
            <a:t>,  2nd edition </a:t>
          </a:r>
          <a:r>
            <a:rPr lang="en-US" sz="1000" b="0" i="0" baseline="0">
              <a:effectLst/>
              <a:latin typeface="+mn-lt"/>
              <a:ea typeface="+mn-ea"/>
              <a:cs typeface="+mn-cs"/>
            </a:rPr>
            <a:t>or pg. 522, 1st edition</a:t>
          </a:r>
          <a:r>
            <a:rPr lang="en-US" sz="1400" b="1" i="0" baseline="0">
              <a:effectLst/>
              <a:latin typeface="Times New Roman" pitchFamily="18" charset="0"/>
              <a:ea typeface="+mn-ea"/>
              <a:cs typeface="Times New Roman" pitchFamily="18" charset="0"/>
            </a:rPr>
            <a:t>)</a:t>
          </a:r>
          <a:endParaRPr lang="en-US" sz="1400" b="1" i="0" u="none" strike="noStrike" baseline="0">
            <a:solidFill>
              <a:srgbClr val="000000"/>
            </a:solidFill>
            <a:latin typeface="Times New Roman" pitchFamily="18" charset="0"/>
            <a:cs typeface="Times New Roman" pitchFamily="18" charset="0"/>
          </a:endParaRP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38100</xdr:colOff>
      <xdr:row>6</xdr:row>
      <xdr:rowOff>0</xdr:rowOff>
    </xdr:from>
    <xdr:to>
      <xdr:col>7</xdr:col>
      <xdr:colOff>561975</xdr:colOff>
      <xdr:row>10</xdr:row>
      <xdr:rowOff>104775</xdr:rowOff>
    </xdr:to>
    <xdr:sp macro="" textlink="">
      <xdr:nvSpPr>
        <xdr:cNvPr id="11266" name="Text 2">
          <a:extLst>
            <a:ext uri="{FF2B5EF4-FFF2-40B4-BE49-F238E27FC236}">
              <a16:creationId xmlns:a16="http://schemas.microsoft.com/office/drawing/2014/main" id="{00000000-0008-0000-0C00-0000022C0000}"/>
            </a:ext>
          </a:extLst>
        </xdr:cNvPr>
        <xdr:cNvSpPr txBox="1">
          <a:spLocks noChangeArrowheads="1"/>
        </xdr:cNvSpPr>
      </xdr:nvSpPr>
      <xdr:spPr bwMode="auto">
        <a:xfrm>
          <a:off x="38100" y="971550"/>
          <a:ext cx="5286375" cy="752475"/>
        </a:xfrm>
        <a:prstGeom prst="rect">
          <a:avLst/>
        </a:prstGeom>
        <a:solidFill>
          <a:srgbClr val="FFFFFF"/>
        </a:solidFill>
        <a:ln w="9525">
          <a:solidFill>
            <a:srgbClr val="000000"/>
          </a:solidFill>
          <a:miter lim="800000"/>
          <a:headEnd/>
          <a:tailEnd/>
        </a:ln>
      </xdr:spPr>
      <xdr:txBody>
        <a:bodyPr vertOverflow="clip" wrap="square" lIns="36576" tIns="27432" rIns="0" bIns="0" anchor="t" upright="1"/>
        <a:lstStyle/>
        <a:p>
          <a:pPr algn="l" rtl="0">
            <a:defRPr sz="1000"/>
          </a:pPr>
          <a:r>
            <a:rPr lang="en-US" sz="1400" b="0" i="0" u="none" strike="noStrike" baseline="0">
              <a:solidFill>
                <a:srgbClr val="000000"/>
              </a:solidFill>
              <a:latin typeface="Arial"/>
              <a:cs typeface="Arial"/>
            </a:rPr>
            <a:t>For the above the Test Statistic = b</a:t>
          </a:r>
          <a:r>
            <a:rPr lang="en-US" sz="1400" b="0" i="0" u="none" strike="noStrike" baseline="-25000">
              <a:solidFill>
                <a:srgbClr val="000000"/>
              </a:solidFill>
              <a:latin typeface="Arial"/>
              <a:cs typeface="Arial"/>
            </a:rPr>
            <a:t>j</a:t>
          </a:r>
          <a:r>
            <a:rPr lang="en-US" sz="1400" b="0" i="0" u="none" strike="noStrike" baseline="0">
              <a:solidFill>
                <a:srgbClr val="000000"/>
              </a:solidFill>
              <a:latin typeface="Arial"/>
              <a:cs typeface="Arial"/>
            </a:rPr>
            <a:t> / SE(b</a:t>
          </a:r>
          <a:r>
            <a:rPr lang="en-US" sz="1400" b="0" i="0" u="none" strike="noStrike" baseline="-25000">
              <a:solidFill>
                <a:srgbClr val="000000"/>
              </a:solidFill>
              <a:latin typeface="Arial"/>
              <a:cs typeface="Arial"/>
            </a:rPr>
            <a:t>j</a:t>
          </a:r>
          <a:r>
            <a:rPr lang="en-US" sz="1400" b="0" i="0" u="none" strike="noStrike" baseline="0">
              <a:solidFill>
                <a:srgbClr val="000000"/>
              </a:solidFill>
              <a:latin typeface="Arial"/>
              <a:cs typeface="Arial"/>
            </a:rPr>
            <a:t>) and the distribution for the test of hypothesis is the t distribution with df(Error).</a:t>
          </a:r>
        </a:p>
        <a:p>
          <a:pPr algn="l" rtl="0">
            <a:defRPr sz="1000"/>
          </a:pPr>
          <a:r>
            <a:rPr lang="en-US" sz="1400" b="0" i="0" u="none" strike="noStrike" baseline="0">
              <a:solidFill>
                <a:srgbClr val="000000"/>
              </a:solidFill>
              <a:latin typeface="Arial"/>
              <a:cs typeface="Arial"/>
            </a:rPr>
            <a:t>Excel Regression calculates a 2 sided p-value for this test.</a:t>
          </a:r>
        </a:p>
      </xdr:txBody>
    </xdr:sp>
    <xdr:clientData/>
  </xdr:twoCellAnchor>
  <xdr:twoCellAnchor>
    <xdr:from>
      <xdr:col>5</xdr:col>
      <xdr:colOff>47625</xdr:colOff>
      <xdr:row>10</xdr:row>
      <xdr:rowOff>142875</xdr:rowOff>
    </xdr:from>
    <xdr:to>
      <xdr:col>8</xdr:col>
      <xdr:colOff>0</xdr:colOff>
      <xdr:row>12</xdr:row>
      <xdr:rowOff>76200</xdr:rowOff>
    </xdr:to>
    <xdr:sp macro="" textlink="">
      <xdr:nvSpPr>
        <xdr:cNvPr id="11267" name="Text 3">
          <a:extLst>
            <a:ext uri="{FF2B5EF4-FFF2-40B4-BE49-F238E27FC236}">
              <a16:creationId xmlns:a16="http://schemas.microsoft.com/office/drawing/2014/main" id="{00000000-0008-0000-0C00-0000032C0000}"/>
            </a:ext>
          </a:extLst>
        </xdr:cNvPr>
        <xdr:cNvSpPr txBox="1">
          <a:spLocks noChangeArrowheads="1"/>
        </xdr:cNvSpPr>
      </xdr:nvSpPr>
      <xdr:spPr bwMode="auto">
        <a:xfrm>
          <a:off x="3590925" y="1762125"/>
          <a:ext cx="1781175" cy="266700"/>
        </a:xfrm>
        <a:prstGeom prst="rect">
          <a:avLst/>
        </a:prstGeom>
        <a:solidFill>
          <a:srgbClr val="FFFFFF"/>
        </a:solidFill>
        <a:ln w="9525">
          <a:solidFill>
            <a:srgbClr val="000000"/>
          </a:solidFill>
          <a:miter lim="800000"/>
          <a:headEnd/>
          <a:tailEnd/>
        </a:ln>
      </xdr:spPr>
      <xdr:txBody>
        <a:bodyPr vertOverflow="clip" wrap="square" lIns="36576" tIns="27432" rIns="0" bIns="0" anchor="t" upright="1"/>
        <a:lstStyle/>
        <a:p>
          <a:pPr algn="l" rtl="0">
            <a:defRPr sz="1000"/>
          </a:pPr>
          <a:r>
            <a:rPr lang="en-US" sz="1400" b="1" i="0" u="none" strike="noStrike" baseline="0">
              <a:solidFill>
                <a:srgbClr val="0000FF"/>
              </a:solidFill>
              <a:latin typeface="Arial"/>
              <a:cs typeface="Arial"/>
            </a:rPr>
            <a:t>2 sided p-value</a:t>
          </a:r>
        </a:p>
      </xdr:txBody>
    </xdr:sp>
    <xdr:clientData/>
  </xdr:twoCellAnchor>
  <xdr:twoCellAnchor>
    <xdr:from>
      <xdr:col>0</xdr:col>
      <xdr:colOff>0</xdr:colOff>
      <xdr:row>0</xdr:row>
      <xdr:rowOff>0</xdr:rowOff>
    </xdr:from>
    <xdr:to>
      <xdr:col>5</xdr:col>
      <xdr:colOff>314325</xdr:colOff>
      <xdr:row>5</xdr:row>
      <xdr:rowOff>95250</xdr:rowOff>
    </xdr:to>
    <xdr:sp macro="" textlink="">
      <xdr:nvSpPr>
        <xdr:cNvPr id="11268" name="Text Box 4">
          <a:extLst>
            <a:ext uri="{FF2B5EF4-FFF2-40B4-BE49-F238E27FC236}">
              <a16:creationId xmlns:a16="http://schemas.microsoft.com/office/drawing/2014/main" id="{00000000-0008-0000-0C00-0000042C0000}"/>
            </a:ext>
          </a:extLst>
        </xdr:cNvPr>
        <xdr:cNvSpPr txBox="1">
          <a:spLocks noChangeArrowheads="1"/>
        </xdr:cNvSpPr>
      </xdr:nvSpPr>
      <xdr:spPr bwMode="auto">
        <a:xfrm>
          <a:off x="0" y="0"/>
          <a:ext cx="3857625" cy="904875"/>
        </a:xfrm>
        <a:prstGeom prst="rect">
          <a:avLst/>
        </a:prstGeom>
        <a:solidFill>
          <a:srgbClr val="FFFFFF"/>
        </a:solidFill>
        <a:ln w="9525">
          <a:solidFill>
            <a:srgbClr val="000000"/>
          </a:solidFill>
          <a:miter lim="800000"/>
          <a:headEnd/>
          <a:tailEnd/>
        </a:ln>
      </xdr:spPr>
      <xdr:txBody>
        <a:bodyPr vertOverflow="clip" wrap="square" lIns="36576" tIns="32004" rIns="36576" bIns="0" anchor="t" upright="1"/>
        <a:lstStyle/>
        <a:p>
          <a:pPr algn="ctr" rtl="0">
            <a:defRPr sz="1000"/>
          </a:pPr>
          <a:r>
            <a:rPr lang="en-US" sz="1600" b="0" i="0" u="none" strike="noStrike" baseline="0">
              <a:solidFill>
                <a:srgbClr val="000000"/>
              </a:solidFill>
              <a:latin typeface="Arial"/>
              <a:cs typeface="Arial"/>
            </a:rPr>
            <a:t>H</a:t>
          </a:r>
          <a:r>
            <a:rPr lang="en-US" sz="1600" b="0" i="0" u="none" strike="noStrike" baseline="-25000">
              <a:solidFill>
                <a:srgbClr val="000000"/>
              </a:solidFill>
              <a:latin typeface="Arial"/>
              <a:cs typeface="Arial"/>
            </a:rPr>
            <a:t>0</a:t>
          </a:r>
          <a:r>
            <a:rPr lang="en-US" sz="1600" b="0" i="0" u="none" strike="noStrike" baseline="0">
              <a:solidFill>
                <a:srgbClr val="000000"/>
              </a:solidFill>
              <a:latin typeface="Arial"/>
              <a:cs typeface="Arial"/>
            </a:rPr>
            <a:t>: </a:t>
          </a:r>
          <a:r>
            <a:rPr lang="en-US" sz="1600" b="0" i="0" u="none" strike="noStrike" baseline="0">
              <a:solidFill>
                <a:srgbClr val="000000"/>
              </a:solidFill>
              <a:latin typeface="Symbol"/>
            </a:rPr>
            <a:t>b</a:t>
          </a:r>
          <a:r>
            <a:rPr lang="en-US" sz="1600" b="0" i="0" u="none" strike="noStrike" baseline="-25000">
              <a:solidFill>
                <a:srgbClr val="000000"/>
              </a:solidFill>
              <a:latin typeface="Arial"/>
              <a:cs typeface="Arial"/>
            </a:rPr>
            <a:t>j </a:t>
          </a:r>
          <a:r>
            <a:rPr lang="en-US" sz="1600" b="0" i="0" u="none" strike="noStrike" baseline="0">
              <a:solidFill>
                <a:srgbClr val="000000"/>
              </a:solidFill>
              <a:latin typeface="Arial"/>
              <a:cs typeface="Arial"/>
            </a:rPr>
            <a:t>= 0</a:t>
          </a:r>
        </a:p>
        <a:p>
          <a:pPr algn="ctr" rtl="0">
            <a:defRPr sz="1000"/>
          </a:pPr>
          <a:r>
            <a:rPr lang="en-US" sz="1200" b="0" i="0" u="none" strike="noStrike" baseline="0">
              <a:solidFill>
                <a:srgbClr val="000000"/>
              </a:solidFill>
              <a:latin typeface="Arial"/>
              <a:cs typeface="Arial"/>
            </a:rPr>
            <a:t>versus </a:t>
          </a:r>
          <a:endParaRPr lang="en-US" sz="1600" b="0" i="0" u="none" strike="noStrike" baseline="0">
            <a:solidFill>
              <a:srgbClr val="000000"/>
            </a:solidFill>
            <a:latin typeface="Arial"/>
            <a:cs typeface="Arial"/>
          </a:endParaRPr>
        </a:p>
        <a:p>
          <a:pPr algn="ctr" rtl="0">
            <a:defRPr sz="1000"/>
          </a:pPr>
          <a:r>
            <a:rPr lang="en-US" sz="1600" b="0" i="0" u="none" strike="noStrike" baseline="0">
              <a:solidFill>
                <a:srgbClr val="000000"/>
              </a:solidFill>
              <a:latin typeface="Arial"/>
              <a:cs typeface="Arial"/>
            </a:rPr>
            <a:t>H</a:t>
          </a:r>
          <a:r>
            <a:rPr lang="en-US" sz="1600" b="0" i="0" u="none" strike="noStrike" baseline="-25000">
              <a:solidFill>
                <a:srgbClr val="000000"/>
              </a:solidFill>
              <a:latin typeface="Arial"/>
              <a:cs typeface="Arial"/>
            </a:rPr>
            <a:t>a</a:t>
          </a:r>
          <a:r>
            <a:rPr lang="en-US" sz="1600" b="0" i="0" u="none" strike="noStrike" baseline="0">
              <a:solidFill>
                <a:srgbClr val="000000"/>
              </a:solidFill>
              <a:latin typeface="Arial"/>
              <a:cs typeface="Arial"/>
            </a:rPr>
            <a:t>: </a:t>
          </a:r>
          <a:r>
            <a:rPr lang="en-US" sz="1600" b="0" i="0" u="none" strike="noStrike" baseline="0">
              <a:solidFill>
                <a:srgbClr val="000000"/>
              </a:solidFill>
              <a:latin typeface="Symbol"/>
            </a:rPr>
            <a:t>b</a:t>
          </a:r>
          <a:r>
            <a:rPr lang="en-US" sz="1600" b="0" i="0" u="none" strike="noStrike" baseline="-25000">
              <a:solidFill>
                <a:srgbClr val="000000"/>
              </a:solidFill>
              <a:latin typeface="Arial"/>
              <a:cs typeface="Arial"/>
            </a:rPr>
            <a:t>j</a:t>
          </a:r>
          <a:r>
            <a:rPr lang="en-US" sz="1600" b="0" i="0" u="none" strike="noStrike" baseline="0">
              <a:solidFill>
                <a:srgbClr val="000000"/>
              </a:solidFill>
              <a:latin typeface="Arial"/>
              <a:cs typeface="Arial"/>
            </a:rPr>
            <a:t> &lt; 0  </a:t>
          </a:r>
          <a:r>
            <a:rPr lang="en-US" sz="1000" b="0" i="0" u="none" strike="noStrike" baseline="0">
              <a:solidFill>
                <a:srgbClr val="000000"/>
              </a:solidFill>
              <a:latin typeface="Arial"/>
              <a:cs typeface="Arial"/>
            </a:rPr>
            <a:t>or</a:t>
          </a:r>
          <a:r>
            <a:rPr lang="en-US" sz="1600" b="0" i="0" u="none" strike="noStrike" baseline="0">
              <a:solidFill>
                <a:srgbClr val="000000"/>
              </a:solidFill>
              <a:latin typeface="Arial"/>
              <a:cs typeface="Arial"/>
            </a:rPr>
            <a:t>  H</a:t>
          </a:r>
          <a:r>
            <a:rPr lang="en-US" sz="1600" b="0" i="0" u="none" strike="noStrike" baseline="-25000">
              <a:solidFill>
                <a:srgbClr val="000000"/>
              </a:solidFill>
              <a:latin typeface="Arial"/>
              <a:cs typeface="Arial"/>
            </a:rPr>
            <a:t>a</a:t>
          </a:r>
          <a:r>
            <a:rPr lang="en-US" sz="1600" b="0" i="0" u="none" strike="noStrike" baseline="0">
              <a:solidFill>
                <a:srgbClr val="000000"/>
              </a:solidFill>
              <a:latin typeface="Arial"/>
              <a:cs typeface="Arial"/>
            </a:rPr>
            <a:t>: </a:t>
          </a:r>
          <a:r>
            <a:rPr lang="en-US" sz="1600" b="0" i="0" u="none" strike="noStrike" baseline="0">
              <a:solidFill>
                <a:srgbClr val="000000"/>
              </a:solidFill>
              <a:latin typeface="Symbol"/>
            </a:rPr>
            <a:t>b</a:t>
          </a:r>
          <a:r>
            <a:rPr lang="en-US" sz="1600" b="0" i="0" u="none" strike="noStrike" baseline="-25000">
              <a:solidFill>
                <a:srgbClr val="000000"/>
              </a:solidFill>
              <a:latin typeface="Arial"/>
              <a:cs typeface="Arial"/>
            </a:rPr>
            <a:t>j</a:t>
          </a:r>
          <a:r>
            <a:rPr lang="en-US" sz="1600" b="0" i="0" u="none" strike="noStrike" baseline="0">
              <a:solidFill>
                <a:srgbClr val="000000"/>
              </a:solidFill>
              <a:latin typeface="Arial"/>
              <a:cs typeface="Arial"/>
            </a:rPr>
            <a:t> ≠ 0  </a:t>
          </a:r>
          <a:r>
            <a:rPr lang="en-US" sz="1000" b="0" i="0" u="none" strike="noStrike" baseline="0">
              <a:solidFill>
                <a:srgbClr val="000000"/>
              </a:solidFill>
              <a:latin typeface="Arial"/>
              <a:cs typeface="Arial"/>
            </a:rPr>
            <a:t>or</a:t>
          </a:r>
          <a:r>
            <a:rPr lang="en-US" sz="1600" b="0" i="0" u="none" strike="noStrike" baseline="0">
              <a:solidFill>
                <a:srgbClr val="000000"/>
              </a:solidFill>
              <a:latin typeface="Arial"/>
              <a:cs typeface="Arial"/>
            </a:rPr>
            <a:t>  H</a:t>
          </a:r>
          <a:r>
            <a:rPr lang="en-US" sz="1600" b="0" i="0" u="none" strike="noStrike" baseline="-25000">
              <a:solidFill>
                <a:srgbClr val="000000"/>
              </a:solidFill>
              <a:latin typeface="Arial"/>
              <a:cs typeface="Arial"/>
            </a:rPr>
            <a:t>a</a:t>
          </a:r>
          <a:r>
            <a:rPr lang="en-US" sz="1600" b="0" i="0" u="none" strike="noStrike" baseline="0">
              <a:solidFill>
                <a:srgbClr val="000000"/>
              </a:solidFill>
              <a:latin typeface="Arial"/>
              <a:cs typeface="Arial"/>
            </a:rPr>
            <a:t>: </a:t>
          </a:r>
          <a:r>
            <a:rPr lang="en-US" sz="1600" b="0" i="0" u="none" strike="noStrike" baseline="0">
              <a:solidFill>
                <a:srgbClr val="000000"/>
              </a:solidFill>
              <a:latin typeface="Symbol"/>
            </a:rPr>
            <a:t>b</a:t>
          </a:r>
          <a:r>
            <a:rPr lang="en-US" sz="1600" b="0" i="0" u="none" strike="noStrike" baseline="-25000">
              <a:solidFill>
                <a:srgbClr val="000000"/>
              </a:solidFill>
              <a:latin typeface="Arial"/>
              <a:cs typeface="Arial"/>
            </a:rPr>
            <a:t>j</a:t>
          </a:r>
          <a:r>
            <a:rPr lang="en-US" sz="1600" b="0" i="0" u="none" strike="noStrike" baseline="0">
              <a:solidFill>
                <a:srgbClr val="000000"/>
              </a:solidFill>
              <a:latin typeface="Arial"/>
              <a:cs typeface="Arial"/>
            </a:rPr>
            <a:t> &gt; 0</a:t>
          </a:r>
        </a:p>
      </xdr:txBody>
    </xdr:sp>
    <xdr:clientData/>
  </xdr:twoCellAnchor>
  <xdr:twoCellAnchor>
    <xdr:from>
      <xdr:col>5</xdr:col>
      <xdr:colOff>28575</xdr:colOff>
      <xdr:row>12</xdr:row>
      <xdr:rowOff>95248</xdr:rowOff>
    </xdr:from>
    <xdr:to>
      <xdr:col>11</xdr:col>
      <xdr:colOff>0</xdr:colOff>
      <xdr:row>24</xdr:row>
      <xdr:rowOff>104774</xdr:rowOff>
    </xdr:to>
    <xdr:sp macro="" textlink="">
      <xdr:nvSpPr>
        <xdr:cNvPr id="5" name="TextBox 4">
          <a:extLst>
            <a:ext uri="{FF2B5EF4-FFF2-40B4-BE49-F238E27FC236}">
              <a16:creationId xmlns:a16="http://schemas.microsoft.com/office/drawing/2014/main" id="{00000000-0008-0000-0C00-000005000000}"/>
            </a:ext>
          </a:extLst>
        </xdr:cNvPr>
        <xdr:cNvSpPr txBox="1"/>
      </xdr:nvSpPr>
      <xdr:spPr>
        <a:xfrm>
          <a:off x="3571875" y="2047873"/>
          <a:ext cx="3629025" cy="196215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200" b="1">
              <a:solidFill>
                <a:srgbClr val="FF0000"/>
              </a:solidFill>
              <a:latin typeface="Times New Roman" panose="02020603050405020304" pitchFamily="18" charset="0"/>
              <a:cs typeface="Times New Roman" panose="02020603050405020304" pitchFamily="18" charset="0"/>
            </a:rPr>
            <a:t>Do not use the value of the variable coefficient</a:t>
          </a:r>
          <a:r>
            <a:rPr lang="en-US" sz="1200" b="1" baseline="0">
              <a:solidFill>
                <a:srgbClr val="FF0000"/>
              </a:solidFill>
              <a:latin typeface="Times New Roman" panose="02020603050405020304" pitchFamily="18" charset="0"/>
              <a:cs typeface="Times New Roman" panose="02020603050405020304" pitchFamily="18" charset="0"/>
            </a:rPr>
            <a:t>s to try to determine which variable has the most significant relationship with the dependent variable Y.   The coefficient values depend on the measurement scale used for the variable.  </a:t>
          </a:r>
        </a:p>
        <a:p>
          <a:r>
            <a:rPr lang="en-US" sz="1200" b="1" baseline="0">
              <a:solidFill>
                <a:srgbClr val="FF0000"/>
              </a:solidFill>
              <a:latin typeface="Times New Roman" panose="02020603050405020304" pitchFamily="18" charset="0"/>
              <a:cs typeface="Times New Roman" panose="02020603050405020304" pitchFamily="18" charset="0"/>
            </a:rPr>
            <a:t>Compare p-values (the smaller the p-value the more significant the relationship) or the absolute value of the Test Statistic or t-Stat </a:t>
          </a:r>
          <a:r>
            <a:rPr lang="en-US" sz="1200" b="1" baseline="0">
              <a:solidFill>
                <a:srgbClr val="FF0000"/>
              </a:solidFill>
              <a:latin typeface="Times New Roman" panose="02020603050405020304" pitchFamily="18" charset="0"/>
              <a:ea typeface="+mn-ea"/>
              <a:cs typeface="Times New Roman" panose="02020603050405020304" pitchFamily="18" charset="0"/>
            </a:rPr>
            <a:t>(the larger the absolute value of the t-Stat the more significant the relationship).</a:t>
          </a:r>
          <a:endParaRPr lang="en-US" sz="1200" b="1">
            <a:solidFill>
              <a:srgbClr val="FF0000"/>
            </a:solidFill>
            <a:latin typeface="Times New Roman" panose="02020603050405020304" pitchFamily="18" charset="0"/>
            <a:cs typeface="Times New Roman" panose="02020603050405020304" pitchFamily="18" charset="0"/>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0</xdr:colOff>
      <xdr:row>0</xdr:row>
      <xdr:rowOff>28573</xdr:rowOff>
    </xdr:from>
    <xdr:to>
      <xdr:col>11</xdr:col>
      <xdr:colOff>0</xdr:colOff>
      <xdr:row>49</xdr:row>
      <xdr:rowOff>57149</xdr:rowOff>
    </xdr:to>
    <xdr:sp macro="" textlink="">
      <xdr:nvSpPr>
        <xdr:cNvPr id="15361" name="Text 1">
          <a:extLst>
            <a:ext uri="{FF2B5EF4-FFF2-40B4-BE49-F238E27FC236}">
              <a16:creationId xmlns:a16="http://schemas.microsoft.com/office/drawing/2014/main" id="{00000000-0008-0000-0D00-0000013C0000}"/>
            </a:ext>
          </a:extLst>
        </xdr:cNvPr>
        <xdr:cNvSpPr txBox="1">
          <a:spLocks noChangeArrowheads="1"/>
        </xdr:cNvSpPr>
      </xdr:nvSpPr>
      <xdr:spPr bwMode="auto">
        <a:xfrm>
          <a:off x="0" y="28573"/>
          <a:ext cx="6705600" cy="7962901"/>
        </a:xfrm>
        <a:prstGeom prst="rect">
          <a:avLst/>
        </a:prstGeom>
        <a:solidFill>
          <a:sysClr val="window" lastClr="FFFFFF"/>
        </a:solidFill>
        <a:ln w="9525">
          <a:solidFill>
            <a:srgbClr val="000000"/>
          </a:solidFill>
          <a:miter lim="800000"/>
          <a:headEnd/>
          <a:tailEnd/>
        </a:ln>
      </xdr:spPr>
      <xdr:txBody>
        <a:bodyPr vertOverflow="clip" wrap="square" lIns="27432" tIns="22860" rIns="0" bIns="0" anchor="t" upright="1"/>
        <a:lstStyle/>
        <a:p>
          <a:pPr algn="l" rtl="0">
            <a:defRPr sz="1000"/>
          </a:pPr>
          <a:r>
            <a:rPr lang="en-US" sz="1200" b="1" i="0" u="none" strike="noStrike" baseline="0">
              <a:solidFill>
                <a:srgbClr val="000000"/>
              </a:solidFill>
              <a:latin typeface="Arial"/>
              <a:cs typeface="Arial"/>
            </a:rPr>
            <a:t>Multicollinearity (collinearity)</a:t>
          </a:r>
          <a:r>
            <a:rPr lang="en-US" sz="1200" b="0" i="0" u="none" strike="noStrike" baseline="0">
              <a:solidFill>
                <a:srgbClr val="000000"/>
              </a:solidFill>
              <a:latin typeface="Arial"/>
              <a:cs typeface="Arial"/>
            </a:rPr>
            <a:t> occurs when two or more independent (predictor) variables are linearly related.  This linear relationship between predictor variables causes the X'X matrix used to calculate the parameter coefficient estimates and standard errors to be ill-conditioned, which allows for estimates that are not consistent with what would be expected for the phenomenon being modeled.   Note that collinearity can only exist when there are multiple predictor variables, hence it is also referred to as multicollinearity.  </a:t>
          </a: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200" b="0" i="0" u="none" strike="noStrike" baseline="0">
              <a:solidFill>
                <a:srgbClr val="000000"/>
              </a:solidFill>
              <a:latin typeface="Arial"/>
              <a:cs typeface="Arial"/>
            </a:rPr>
            <a:t>(</a:t>
          </a:r>
          <a:r>
            <a:rPr lang="en-US" sz="1200" b="1" i="0" u="none" strike="noStrike" baseline="0">
              <a:solidFill>
                <a:srgbClr val="000000"/>
              </a:solidFill>
              <a:latin typeface="Arial"/>
              <a:cs typeface="Arial"/>
            </a:rPr>
            <a:t>Section </a:t>
          </a:r>
          <a:r>
            <a:rPr lang="en-US" sz="1200" b="1" i="0" u="none" strike="noStrike" baseline="0">
              <a:solidFill>
                <a:sysClr val="windowText" lastClr="000000"/>
              </a:solidFill>
              <a:latin typeface="Arial"/>
              <a:cs typeface="Arial"/>
            </a:rPr>
            <a:t>18.5; </a:t>
          </a:r>
          <a:r>
            <a:rPr lang="en-US" sz="1200" b="1" i="0" baseline="0">
              <a:solidFill>
                <a:sysClr val="windowText" lastClr="000000"/>
              </a:solidFill>
              <a:effectLst/>
              <a:latin typeface="Arial" pitchFamily="34" charset="0"/>
              <a:ea typeface="+mn-ea"/>
              <a:cs typeface="Arial" pitchFamily="34" charset="0"/>
            </a:rPr>
            <a:t>page 620, 3rd edition; </a:t>
          </a:r>
          <a:r>
            <a:rPr lang="en-US" sz="1050" b="1" i="0" baseline="0">
              <a:solidFill>
                <a:srgbClr val="FF0000"/>
              </a:solidFill>
              <a:effectLst/>
              <a:latin typeface="Arial" pitchFamily="34" charset="0"/>
              <a:ea typeface="+mn-ea"/>
              <a:cs typeface="Arial" pitchFamily="34" charset="0"/>
            </a:rPr>
            <a:t>pg. 641,  2nd edition</a:t>
          </a:r>
          <a:r>
            <a:rPr lang="en-US" sz="1050" b="1" i="0" baseline="0">
              <a:effectLst/>
              <a:latin typeface="Arial" pitchFamily="34" charset="0"/>
              <a:ea typeface="+mn-ea"/>
              <a:cs typeface="Arial" pitchFamily="34" charset="0"/>
            </a:rPr>
            <a:t> </a:t>
          </a:r>
          <a:r>
            <a:rPr lang="en-US" sz="1050" b="0" i="0" baseline="0">
              <a:solidFill>
                <a:srgbClr val="FF0000"/>
              </a:solidFill>
              <a:effectLst/>
              <a:latin typeface="Arial" pitchFamily="34" charset="0"/>
              <a:ea typeface="+mn-ea"/>
              <a:cs typeface="Arial" pitchFamily="34" charset="0"/>
            </a:rPr>
            <a:t>or pg. 567, 1st edition</a:t>
          </a:r>
          <a:r>
            <a:rPr lang="en-US" sz="1000" b="1" i="0" baseline="0">
              <a:effectLst/>
              <a:latin typeface="Arial" pitchFamily="34" charset="0"/>
              <a:ea typeface="+mn-ea"/>
              <a:cs typeface="Arial" pitchFamily="34" charset="0"/>
            </a:rPr>
            <a:t>)</a:t>
          </a:r>
          <a:endParaRPr lang="en-US" sz="1200">
            <a:effectLst/>
            <a:latin typeface="Arial" pitchFamily="34" charset="0"/>
            <a:cs typeface="Arial" pitchFamily="34" charset="0"/>
          </a:endParaRPr>
        </a:p>
        <a:p>
          <a:pPr algn="l" rtl="0">
            <a:defRPr sz="1000"/>
          </a:pPr>
          <a:endParaRPr lang="en-US" sz="1200" b="0" i="0" u="none" strike="noStrike" baseline="0">
            <a:solidFill>
              <a:srgbClr val="000000"/>
            </a:solidFill>
            <a:latin typeface="Arial"/>
            <a:cs typeface="Arial"/>
          </a:endParaRPr>
        </a:p>
        <a:p>
          <a:pPr algn="l" rtl="0">
            <a:defRPr sz="1000"/>
          </a:pPr>
          <a:r>
            <a:rPr lang="en-US" sz="1200" b="0" i="0" u="none" strike="noStrike" baseline="0">
              <a:solidFill>
                <a:srgbClr val="000000"/>
              </a:solidFill>
              <a:latin typeface="Arial"/>
              <a:cs typeface="Arial"/>
            </a:rPr>
            <a:t> </a:t>
          </a:r>
          <a:r>
            <a:rPr lang="en-US" sz="1400" b="1" i="0" u="none" strike="noStrike" baseline="0">
              <a:solidFill>
                <a:srgbClr val="000000"/>
              </a:solidFill>
              <a:latin typeface="Arial" pitchFamily="34" charset="0"/>
              <a:cs typeface="Arial" pitchFamily="34" charset="0"/>
            </a:rPr>
            <a:t>When multicollinearity </a:t>
          </a:r>
          <a:r>
            <a:rPr lang="en-US" sz="1400" b="1" i="0" baseline="0">
              <a:effectLst/>
              <a:latin typeface="Arial" pitchFamily="34" charset="0"/>
              <a:ea typeface="+mn-ea"/>
              <a:cs typeface="Arial" pitchFamily="34" charset="0"/>
            </a:rPr>
            <a:t>(collinearity)</a:t>
          </a:r>
          <a:r>
            <a:rPr lang="en-US" sz="1400" b="0" i="0" baseline="0">
              <a:effectLst/>
              <a:latin typeface="Arial" pitchFamily="34" charset="0"/>
              <a:ea typeface="+mn-ea"/>
              <a:cs typeface="Arial" pitchFamily="34" charset="0"/>
            </a:rPr>
            <a:t> </a:t>
          </a:r>
          <a:r>
            <a:rPr lang="en-US" sz="1400" b="1" i="0" u="none" strike="noStrike" baseline="0">
              <a:solidFill>
                <a:srgbClr val="000000"/>
              </a:solidFill>
              <a:latin typeface="Arial" pitchFamily="34" charset="0"/>
              <a:cs typeface="Arial" pitchFamily="34" charset="0"/>
            </a:rPr>
            <a:t> is present then one may observe:</a:t>
          </a:r>
        </a:p>
        <a:p>
          <a:pPr algn="l" rtl="0">
            <a:defRPr sz="1000"/>
          </a:pPr>
          <a:r>
            <a:rPr lang="en-US" sz="1400" b="1" i="0" u="none" strike="noStrike" baseline="0">
              <a:solidFill>
                <a:srgbClr val="0000FF"/>
              </a:solidFill>
              <a:latin typeface="Arial"/>
              <a:cs typeface="Arial"/>
            </a:rPr>
            <a:t>1. Coefficient estimates that have values very different from expected. </a:t>
          </a:r>
        </a:p>
        <a:p>
          <a:pPr algn="l" rtl="0">
            <a:defRPr sz="1000"/>
          </a:pPr>
          <a:r>
            <a:rPr lang="en-US" sz="1200" b="0" i="0" u="none" strike="noStrike" baseline="0">
              <a:solidFill>
                <a:srgbClr val="000000"/>
              </a:solidFill>
              <a:latin typeface="Arial"/>
              <a:cs typeface="Arial"/>
            </a:rPr>
            <a:t>    (It may be negative when expected to be positive and vice-versa)</a:t>
          </a:r>
        </a:p>
        <a:p>
          <a:pPr algn="l" rtl="0">
            <a:defRPr sz="1000"/>
          </a:pPr>
          <a:r>
            <a:rPr lang="en-US" sz="1400" b="1" i="0" u="none" strike="noStrike" baseline="0">
              <a:solidFill>
                <a:srgbClr val="0000FF"/>
              </a:solidFill>
              <a:latin typeface="Arial"/>
              <a:cs typeface="Arial"/>
            </a:rPr>
            <a:t>2. Coefficient estimates that  have large variability as other predictor variables are introduced or removed in the model. </a:t>
          </a:r>
        </a:p>
        <a:p>
          <a:pPr algn="l" rtl="0">
            <a:defRPr sz="1000"/>
          </a:pPr>
          <a:r>
            <a:rPr lang="en-US" sz="1400" b="1" i="0" u="none" strike="noStrike" baseline="0">
              <a:solidFill>
                <a:srgbClr val="0000FF"/>
              </a:solidFill>
              <a:latin typeface="Arial"/>
              <a:cs typeface="Arial"/>
            </a:rPr>
            <a:t>3.  Coefficient estimates that are not significant when logic indicates that it should be significant.</a:t>
          </a:r>
        </a:p>
        <a:p>
          <a:pPr algn="l" rtl="0">
            <a:defRPr sz="1000"/>
          </a:pPr>
          <a:endParaRPr lang="en-US" sz="1400" b="1" i="0" u="none" strike="noStrike" baseline="0">
            <a:solidFill>
              <a:schemeClr val="accent6">
                <a:lumMod val="50000"/>
              </a:schemeClr>
            </a:solidFill>
            <a:latin typeface="Arial"/>
            <a:cs typeface="Arial"/>
          </a:endParaRPr>
        </a:p>
        <a:p>
          <a:pPr lvl="0"/>
          <a:r>
            <a:rPr lang="en-US" sz="1200" b="1" i="0" u="none" strike="noStrike" baseline="0">
              <a:solidFill>
                <a:schemeClr val="accent6">
                  <a:lumMod val="50000"/>
                </a:schemeClr>
              </a:solidFill>
              <a:latin typeface="Arial" pitchFamily="34" charset="0"/>
              <a:cs typeface="Arial" pitchFamily="34" charset="0"/>
            </a:rPr>
            <a:t>The Sharpe text discusses VIF, Variance Inflation Factor, as a statistic that is used to indicate the degree of collinearity associated with the predictors in a model.   </a:t>
          </a:r>
          <a:r>
            <a:rPr lang="en-US" sz="1200" b="1">
              <a:solidFill>
                <a:schemeClr val="accent6">
                  <a:lumMod val="50000"/>
                </a:schemeClr>
              </a:solidFill>
              <a:effectLst/>
              <a:latin typeface="Arial" pitchFamily="34" charset="0"/>
              <a:ea typeface="+mn-ea"/>
              <a:cs typeface="Arial" pitchFamily="34" charset="0"/>
            </a:rPr>
            <a:t>VIF measures the degree to which the interrelatedness of the variable with other predictor variables inflates the variance of the estimated regression coefficient for that variable.  </a:t>
          </a:r>
          <a:r>
            <a:rPr lang="en-US" sz="1200" b="1" i="0" u="none" strike="noStrike" baseline="0">
              <a:solidFill>
                <a:schemeClr val="accent6">
                  <a:lumMod val="50000"/>
                </a:schemeClr>
              </a:solidFill>
              <a:latin typeface="Arial" pitchFamily="34" charset="0"/>
              <a:cs typeface="Arial" pitchFamily="34" charset="0"/>
            </a:rPr>
            <a:t> </a:t>
          </a:r>
          <a:r>
            <a:rPr lang="en-US" sz="1200" b="1">
              <a:solidFill>
                <a:schemeClr val="accent6">
                  <a:lumMod val="50000"/>
                </a:schemeClr>
              </a:solidFill>
              <a:effectLst/>
              <a:latin typeface="Arial" pitchFamily="34" charset="0"/>
              <a:ea typeface="+mn-ea"/>
              <a:cs typeface="Arial" pitchFamily="34" charset="0"/>
            </a:rPr>
            <a:t>There are no statistical tests to test for multicollinearity using the VIF measure.  VIF=1 is ideal and many authors use VIF=10 as a suggested upper limit for indicting a definite multicollinearity problem for an individual variable (VIF=10 inflates the Standard Error by 3.16).  Some would consider VIF=4 (doubling the Standard Error) as a minimum for indicated a possible multicollinearity problem.   </a:t>
          </a:r>
        </a:p>
        <a:p>
          <a:r>
            <a:rPr lang="en-US" sz="1200" b="1">
              <a:solidFill>
                <a:sysClr val="windowText" lastClr="000000"/>
              </a:solidFill>
              <a:effectLst/>
              <a:latin typeface="Arial" pitchFamily="34" charset="0"/>
              <a:ea typeface="+mn-ea"/>
              <a:cs typeface="Arial" pitchFamily="34" charset="0"/>
            </a:rPr>
            <a:t>VIF guideline: </a:t>
          </a:r>
          <a:r>
            <a:rPr lang="en-US" sz="1200" b="1">
              <a:solidFill>
                <a:srgbClr val="0000FF"/>
              </a:solidFill>
              <a:effectLst/>
              <a:latin typeface="Arial" pitchFamily="34" charset="0"/>
              <a:ea typeface="+mn-ea"/>
              <a:cs typeface="Arial" pitchFamily="34" charset="0"/>
            </a:rPr>
            <a:t>VIF ≥ 10, definite indicator of multicollinearity </a:t>
          </a:r>
        </a:p>
        <a:p>
          <a:r>
            <a:rPr lang="en-US" sz="1200" b="1">
              <a:solidFill>
                <a:srgbClr val="0000FF"/>
              </a:solidFill>
              <a:effectLst/>
              <a:latin typeface="Arial" pitchFamily="34" charset="0"/>
              <a:ea typeface="+mn-ea"/>
              <a:cs typeface="Arial" pitchFamily="34" charset="0"/>
            </a:rPr>
            <a:t>4 ≤ VIF &lt; 10, moderate indicator of multicollinearity</a:t>
          </a:r>
        </a:p>
        <a:p>
          <a:r>
            <a:rPr lang="en-US" sz="1100">
              <a:effectLst/>
              <a:latin typeface="+mn-lt"/>
              <a:ea typeface="+mn-ea"/>
              <a:cs typeface="+mn-cs"/>
            </a:rPr>
            <a:t>Information source:  </a:t>
          </a:r>
          <a:r>
            <a:rPr lang="en-US" sz="1100" b="1" i="1">
              <a:effectLst/>
              <a:latin typeface="+mn-lt"/>
              <a:ea typeface="+mn-ea"/>
              <a:cs typeface="+mn-cs"/>
            </a:rPr>
            <a:t>Regression Diagnostics: Identifying Influential Data and Sources of Collinearity</a:t>
          </a:r>
          <a:r>
            <a:rPr lang="en-US" sz="1100" b="1">
              <a:effectLst/>
              <a:latin typeface="+mn-lt"/>
              <a:ea typeface="+mn-ea"/>
              <a:cs typeface="+mn-cs"/>
            </a:rPr>
            <a:t> </a:t>
          </a:r>
          <a:r>
            <a:rPr lang="en-US" sz="1100">
              <a:effectLst/>
              <a:latin typeface="+mn-lt"/>
              <a:ea typeface="+mn-ea"/>
              <a:cs typeface="+mn-cs"/>
            </a:rPr>
            <a:t>(1980) by Belsley, Kuh &amp; Welch</a:t>
          </a:r>
        </a:p>
        <a:p>
          <a:pPr algn="l" rtl="0">
            <a:defRPr sz="1000"/>
          </a:pPr>
          <a:r>
            <a:rPr lang="en-US" sz="1400" b="1" i="1" u="none" strike="noStrike" baseline="0">
              <a:solidFill>
                <a:sysClr val="windowText" lastClr="000000"/>
              </a:solidFill>
              <a:latin typeface="Arial"/>
              <a:cs typeface="Arial"/>
            </a:rPr>
            <a:t>Excel does not calculate the VIF statistic in its regression procedure. </a:t>
          </a:r>
        </a:p>
        <a:p>
          <a:pPr algn="l" rtl="0">
            <a:defRPr sz="1000"/>
          </a:pPr>
          <a:endParaRPr lang="en-US" sz="1400" b="1" i="0" u="none" strike="noStrike" baseline="0">
            <a:solidFill>
              <a:schemeClr val="accent6">
                <a:lumMod val="50000"/>
              </a:schemeClr>
            </a:solidFill>
            <a:latin typeface="Arial"/>
            <a:cs typeface="Arial"/>
          </a:endParaRPr>
        </a:p>
        <a:p>
          <a:pPr algn="l" rtl="0">
            <a:defRPr sz="1000"/>
          </a:pPr>
          <a:r>
            <a:rPr lang="en-US" sz="1200" b="1" i="0" u="none" strike="noStrike" baseline="0">
              <a:solidFill>
                <a:schemeClr val="accent6">
                  <a:lumMod val="50000"/>
                </a:schemeClr>
              </a:solidFill>
              <a:latin typeface="Arial"/>
              <a:cs typeface="Arial"/>
            </a:rPr>
            <a:t>To check for potential multicollinearity </a:t>
          </a:r>
          <a:r>
            <a:rPr lang="en-US" sz="1400" b="1" i="0" u="none" strike="noStrike" baseline="0">
              <a:solidFill>
                <a:schemeClr val="accent6">
                  <a:lumMod val="50000"/>
                </a:schemeClr>
              </a:solidFill>
              <a:latin typeface="Arial"/>
              <a:cs typeface="Arial"/>
            </a:rPr>
            <a:t>use the CORRELATION procedure to calculate an array with all of the correlations between the predictor  (independent) variables</a:t>
          </a:r>
          <a:r>
            <a:rPr lang="en-US" sz="1200" b="1" i="0" u="none" strike="noStrike" baseline="0">
              <a:solidFill>
                <a:schemeClr val="accent6">
                  <a:lumMod val="50000"/>
                </a:schemeClr>
              </a:solidFill>
              <a:latin typeface="Arial"/>
              <a:cs typeface="Arial"/>
            </a:rPr>
            <a:t>.  If these variables are truly independent of each other then these correlations should be low.  </a:t>
          </a:r>
          <a:r>
            <a:rPr lang="en-US" sz="1400" b="1" i="0" u="none" strike="noStrike" baseline="0">
              <a:solidFill>
                <a:schemeClr val="accent6">
                  <a:lumMod val="50000"/>
                </a:schemeClr>
              </a:solidFill>
              <a:latin typeface="Arial"/>
              <a:cs typeface="Arial"/>
            </a:rPr>
            <a:t>Look for variables with a high correlation with another variable or variables that are moderately correlated with multiple other variables.   </a:t>
          </a:r>
        </a:p>
        <a:p>
          <a:pPr algn="l" rtl="0">
            <a:defRPr sz="1000"/>
          </a:pPr>
          <a:r>
            <a:rPr lang="en-US" sz="1400" b="1" i="0" u="none" strike="noStrike" baseline="0">
              <a:solidFill>
                <a:schemeClr val="accent6">
                  <a:lumMod val="50000"/>
                </a:schemeClr>
              </a:solidFill>
              <a:latin typeface="Arial"/>
              <a:cs typeface="Arial"/>
            </a:rPr>
            <a:t>For a suspected variable (j) you can calculate the VIF</a:t>
          </a:r>
          <a:r>
            <a:rPr lang="en-US" sz="1400" b="1" i="0" u="none" strike="noStrike" baseline="-25000">
              <a:solidFill>
                <a:schemeClr val="accent6">
                  <a:lumMod val="50000"/>
                </a:schemeClr>
              </a:solidFill>
              <a:latin typeface="Arial"/>
              <a:cs typeface="Arial"/>
            </a:rPr>
            <a:t>j</a:t>
          </a:r>
          <a:r>
            <a:rPr lang="en-US" sz="1400" b="1" i="0" u="none" strike="noStrike" baseline="0">
              <a:solidFill>
                <a:schemeClr val="accent6">
                  <a:lumMod val="50000"/>
                </a:schemeClr>
              </a:solidFill>
              <a:latin typeface="Arial"/>
              <a:cs typeface="Arial"/>
            </a:rPr>
            <a:t>, by first obtaining an R</a:t>
          </a:r>
          <a:r>
            <a:rPr lang="en-US" sz="1400" b="1" i="0" u="none" strike="noStrike" baseline="-25000">
              <a:solidFill>
                <a:schemeClr val="accent6">
                  <a:lumMod val="50000"/>
                </a:schemeClr>
              </a:solidFill>
              <a:latin typeface="Arial"/>
              <a:cs typeface="Arial"/>
            </a:rPr>
            <a:t>j</a:t>
          </a:r>
          <a:r>
            <a:rPr lang="en-US" sz="1400" b="1" i="0" u="none" strike="noStrike" baseline="30000">
              <a:solidFill>
                <a:schemeClr val="accent6">
                  <a:lumMod val="50000"/>
                </a:schemeClr>
              </a:solidFill>
              <a:latin typeface="Arial"/>
              <a:cs typeface="Arial"/>
            </a:rPr>
            <a:t>2</a:t>
          </a:r>
          <a:r>
            <a:rPr lang="en-US" sz="1400" b="1" i="0" u="none" strike="noStrike" baseline="0">
              <a:solidFill>
                <a:schemeClr val="accent6">
                  <a:lumMod val="50000"/>
                </a:schemeClr>
              </a:solidFill>
              <a:latin typeface="Arial"/>
              <a:cs typeface="Arial"/>
            </a:rPr>
            <a:t> letting it be Y and the other independents be X in a regression, then VIF</a:t>
          </a:r>
          <a:r>
            <a:rPr lang="en-US" sz="1400" b="1" i="0" u="none" strike="noStrike" baseline="-25000">
              <a:solidFill>
                <a:schemeClr val="accent6">
                  <a:lumMod val="50000"/>
                </a:schemeClr>
              </a:solidFill>
              <a:latin typeface="Arial"/>
              <a:cs typeface="Arial"/>
            </a:rPr>
            <a:t>j</a:t>
          </a:r>
          <a:r>
            <a:rPr lang="en-US" sz="1400" b="1" i="0" u="none" strike="noStrike" baseline="0">
              <a:solidFill>
                <a:schemeClr val="accent6">
                  <a:lumMod val="50000"/>
                </a:schemeClr>
              </a:solidFill>
              <a:latin typeface="Arial"/>
              <a:cs typeface="Arial"/>
            </a:rPr>
            <a:t> = 1 / (1-R</a:t>
          </a:r>
          <a:r>
            <a:rPr lang="en-US" sz="1400" b="1" i="0" u="none" strike="noStrike" baseline="-25000">
              <a:solidFill>
                <a:schemeClr val="accent6">
                  <a:lumMod val="50000"/>
                </a:schemeClr>
              </a:solidFill>
              <a:latin typeface="Arial"/>
              <a:cs typeface="Arial"/>
            </a:rPr>
            <a:t>j</a:t>
          </a:r>
          <a:r>
            <a:rPr lang="en-US" sz="1400" b="1" i="0" u="none" strike="noStrike" baseline="30000">
              <a:solidFill>
                <a:schemeClr val="accent6">
                  <a:lumMod val="50000"/>
                </a:schemeClr>
              </a:solidFill>
              <a:latin typeface="Arial"/>
              <a:cs typeface="Arial"/>
            </a:rPr>
            <a:t>2</a:t>
          </a:r>
          <a:r>
            <a:rPr lang="en-US" sz="1400" b="1" i="0" u="none" strike="noStrike" baseline="0">
              <a:solidFill>
                <a:schemeClr val="accent6">
                  <a:lumMod val="50000"/>
                </a:schemeClr>
              </a:solidFill>
              <a:latin typeface="Arial"/>
              <a:cs typeface="Arial"/>
            </a:rPr>
            <a:t>).</a:t>
          </a:r>
        </a:p>
        <a:p>
          <a:pPr algn="l" rtl="0">
            <a:defRPr sz="1000"/>
          </a:pP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0</xdr:col>
      <xdr:colOff>57150</xdr:colOff>
      <xdr:row>0</xdr:row>
      <xdr:rowOff>19049</xdr:rowOff>
    </xdr:from>
    <xdr:to>
      <xdr:col>9</xdr:col>
      <xdr:colOff>171450</xdr:colOff>
      <xdr:row>15</xdr:row>
      <xdr:rowOff>38099</xdr:rowOff>
    </xdr:to>
    <xdr:sp macro="" textlink="">
      <xdr:nvSpPr>
        <xdr:cNvPr id="17409" name="Text 1">
          <a:extLst>
            <a:ext uri="{FF2B5EF4-FFF2-40B4-BE49-F238E27FC236}">
              <a16:creationId xmlns:a16="http://schemas.microsoft.com/office/drawing/2014/main" id="{00000000-0008-0000-0F00-000001440000}"/>
            </a:ext>
          </a:extLst>
        </xdr:cNvPr>
        <xdr:cNvSpPr txBox="1">
          <a:spLocks noChangeArrowheads="1"/>
        </xdr:cNvSpPr>
      </xdr:nvSpPr>
      <xdr:spPr bwMode="auto">
        <a:xfrm>
          <a:off x="57150" y="19049"/>
          <a:ext cx="5600700" cy="2447925"/>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n-US" sz="1200" b="1" i="0" u="none" strike="noStrike" baseline="0">
              <a:solidFill>
                <a:srgbClr val="0000FF"/>
              </a:solidFill>
              <a:latin typeface="Arial"/>
              <a:cs typeface="Arial"/>
            </a:rPr>
            <a:t>Assumptions for Inferences in Multiple Linear Regression</a:t>
          </a:r>
          <a:endParaRPr lang="en-US" sz="1200" b="0" i="0" u="none" strike="noStrike" baseline="0">
            <a:solidFill>
              <a:srgbClr val="000000"/>
            </a:solidFill>
            <a:latin typeface="Arial"/>
            <a:cs typeface="Arial"/>
          </a:endParaRPr>
        </a:p>
        <a:p>
          <a:pPr algn="l" rtl="0">
            <a:defRPr sz="1000"/>
          </a:pPr>
          <a:r>
            <a:rPr lang="en-US" sz="1200" b="0" i="0" u="none" strike="noStrike" baseline="0">
              <a:solidFill>
                <a:srgbClr val="000000"/>
              </a:solidFill>
              <a:latin typeface="Arial"/>
              <a:cs typeface="Arial"/>
            </a:rPr>
            <a:t>1. The specified regression model has the correct form</a:t>
          </a:r>
        </a:p>
        <a:p>
          <a:pPr algn="l" rtl="0">
            <a:defRPr sz="1000"/>
          </a:pPr>
          <a:r>
            <a:rPr lang="en-US" sz="1200" b="0" i="0" u="none" strike="noStrike" baseline="0">
              <a:solidFill>
                <a:srgbClr val="000000"/>
              </a:solidFill>
              <a:latin typeface="Arial"/>
              <a:cs typeface="Arial"/>
            </a:rPr>
            <a:t>2. The error variance is constant</a:t>
          </a:r>
        </a:p>
        <a:p>
          <a:pPr algn="l" rtl="0">
            <a:defRPr sz="1000"/>
          </a:pPr>
          <a:r>
            <a:rPr lang="en-US" sz="1200" b="0" i="0" u="none" strike="noStrike" baseline="0">
              <a:solidFill>
                <a:srgbClr val="000000"/>
              </a:solidFill>
              <a:latin typeface="Arial"/>
              <a:cs typeface="Arial"/>
            </a:rPr>
            <a:t>3. Random errors are independent and normally distributed</a:t>
          </a:r>
        </a:p>
        <a:p>
          <a:pPr algn="l" rtl="0">
            <a:defRPr sz="1000"/>
          </a:pPr>
          <a:endParaRPr lang="en-US" sz="1200" b="0" i="0" u="none" strike="noStrike" baseline="0">
            <a:solidFill>
              <a:srgbClr val="000000"/>
            </a:solidFill>
            <a:latin typeface="Arial"/>
            <a:cs typeface="Arial"/>
          </a:endParaRPr>
        </a:p>
        <a:p>
          <a:pPr algn="l" rtl="0">
            <a:defRPr sz="1000"/>
          </a:pPr>
          <a:r>
            <a:rPr lang="en-US" sz="1200" b="0" i="0" u="none" strike="noStrike" baseline="0">
              <a:solidFill>
                <a:srgbClr val="000000"/>
              </a:solidFill>
              <a:latin typeface="Arial"/>
              <a:cs typeface="Arial"/>
            </a:rPr>
            <a:t>Violations of these assumptions can be generally be detected by examining the plots of residuals. </a:t>
          </a:r>
          <a:r>
            <a:rPr lang="en-US" sz="1200" b="1" i="0" u="none" strike="noStrike" baseline="0">
              <a:solidFill>
                <a:srgbClr val="000000"/>
              </a:solidFill>
              <a:latin typeface="Arial"/>
              <a:cs typeface="Arial"/>
            </a:rPr>
            <a:t> </a:t>
          </a:r>
          <a:r>
            <a:rPr lang="en-US" sz="1200" b="1" i="0" u="none" strike="noStrike" baseline="0">
              <a:solidFill>
                <a:srgbClr val="FF00FF"/>
              </a:solidFill>
              <a:latin typeface="Arial"/>
              <a:cs typeface="Arial"/>
            </a:rPr>
            <a:t>If the residuals exhibit any definite pattern then this indicates a possible violation of one or more assumptions. </a:t>
          </a:r>
          <a:r>
            <a:rPr lang="en-US" sz="1200" b="0" i="0" u="none" strike="noStrike" baseline="0">
              <a:solidFill>
                <a:srgbClr val="000000"/>
              </a:solidFill>
              <a:latin typeface="Arial"/>
              <a:cs typeface="Arial"/>
            </a:rPr>
            <a:t> </a:t>
          </a:r>
        </a:p>
        <a:p>
          <a:pPr algn="l" rtl="0">
            <a:defRPr sz="1000"/>
          </a:pPr>
          <a:endParaRPr lang="en-US" sz="1200" b="0" i="0" u="none" strike="noStrike" baseline="0">
            <a:solidFill>
              <a:srgbClr val="000000"/>
            </a:solidFill>
            <a:latin typeface="Arial"/>
            <a:cs typeface="Arial"/>
          </a:endParaRPr>
        </a:p>
        <a:p>
          <a:pPr algn="l" rtl="0">
            <a:defRPr sz="1000"/>
          </a:pPr>
          <a:r>
            <a:rPr lang="en-US" sz="1200" b="1" i="0" u="none" strike="noStrike" baseline="0">
              <a:solidFill>
                <a:srgbClr val="00B050"/>
              </a:solidFill>
              <a:latin typeface="Arial"/>
              <a:cs typeface="Arial"/>
            </a:rPr>
            <a:t>Note that the coefficient estimates are still unbiased least squares estimates of population coefficient values if there is a violation of the assumptions 2 or  3 above</a:t>
          </a:r>
          <a:r>
            <a:rPr lang="en-US" sz="1200" b="0" i="0" u="none" strike="noStrike" baseline="0">
              <a:solidFill>
                <a:srgbClr val="000000"/>
              </a:solidFill>
              <a:latin typeface="Arial"/>
              <a:cs typeface="Arial"/>
            </a:rPr>
            <a:t>. </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0</xdr:col>
      <xdr:colOff>19050</xdr:colOff>
      <xdr:row>0</xdr:row>
      <xdr:rowOff>28575</xdr:rowOff>
    </xdr:from>
    <xdr:to>
      <xdr:col>14</xdr:col>
      <xdr:colOff>38100</xdr:colOff>
      <xdr:row>9</xdr:row>
      <xdr:rowOff>114300</xdr:rowOff>
    </xdr:to>
    <xdr:sp macro="" textlink="">
      <xdr:nvSpPr>
        <xdr:cNvPr id="16385" name="Text 1">
          <a:extLst>
            <a:ext uri="{FF2B5EF4-FFF2-40B4-BE49-F238E27FC236}">
              <a16:creationId xmlns:a16="http://schemas.microsoft.com/office/drawing/2014/main" id="{00000000-0008-0000-1000-000001400000}"/>
            </a:ext>
          </a:extLst>
        </xdr:cNvPr>
        <xdr:cNvSpPr txBox="1">
          <a:spLocks noChangeArrowheads="1"/>
        </xdr:cNvSpPr>
      </xdr:nvSpPr>
      <xdr:spPr bwMode="auto">
        <a:xfrm>
          <a:off x="19050" y="28575"/>
          <a:ext cx="6667500" cy="1543050"/>
        </a:xfrm>
        <a:prstGeom prst="rect">
          <a:avLst/>
        </a:prstGeom>
        <a:solidFill>
          <a:srgbClr val="FFFFFF"/>
        </a:solidFill>
        <a:ln w="9525">
          <a:solidFill>
            <a:srgbClr val="000000"/>
          </a:solidFill>
          <a:miter lim="800000"/>
          <a:headEnd/>
          <a:tailEnd/>
        </a:ln>
      </xdr:spPr>
      <xdr:txBody>
        <a:bodyPr vertOverflow="clip" wrap="square" lIns="36576" tIns="22860" rIns="0" bIns="0" anchor="t" upright="1"/>
        <a:lstStyle/>
        <a:p>
          <a:pPr algn="l" rtl="0">
            <a:defRPr sz="1000"/>
          </a:pPr>
          <a:r>
            <a:rPr lang="en-US" sz="1200" b="0" i="0" u="none" strike="noStrike" baseline="0">
              <a:solidFill>
                <a:srgbClr val="000000"/>
              </a:solidFill>
              <a:latin typeface="Arial"/>
              <a:cs typeface="Arial"/>
            </a:rPr>
            <a:t>A qualitative predictor variable can be expressed by one or more </a:t>
          </a:r>
          <a:r>
            <a:rPr lang="en-US" sz="1200" b="1" i="0" u="none" strike="noStrike" baseline="0">
              <a:solidFill>
                <a:srgbClr val="000000"/>
              </a:solidFill>
              <a:latin typeface="Arial"/>
              <a:cs typeface="Arial"/>
            </a:rPr>
            <a:t>indicator</a:t>
          </a:r>
          <a:r>
            <a:rPr lang="en-US" sz="1200" b="0" i="0" u="none" strike="noStrike" baseline="0">
              <a:solidFill>
                <a:srgbClr val="000000"/>
              </a:solidFill>
              <a:latin typeface="Arial"/>
              <a:cs typeface="Arial"/>
            </a:rPr>
            <a:t> or </a:t>
          </a:r>
          <a:r>
            <a:rPr lang="en-US" sz="1200" b="1" i="0" u="none" strike="noStrike" baseline="0">
              <a:solidFill>
                <a:srgbClr val="000000"/>
              </a:solidFill>
              <a:latin typeface="Arial"/>
              <a:cs typeface="Arial"/>
            </a:rPr>
            <a:t>dummy </a:t>
          </a:r>
          <a:r>
            <a:rPr lang="en-US" sz="1200" b="0" i="0" u="none" strike="noStrike" baseline="0">
              <a:solidFill>
                <a:srgbClr val="000000"/>
              </a:solidFill>
              <a:latin typeface="Arial"/>
              <a:cs typeface="Arial"/>
            </a:rPr>
            <a:t>variables (Section </a:t>
          </a:r>
          <a:r>
            <a:rPr lang="en-US" sz="1200" b="0" i="0" u="none" strike="noStrike" baseline="0">
              <a:solidFill>
                <a:sysClr val="windowText" lastClr="000000"/>
              </a:solidFill>
              <a:latin typeface="Arial"/>
              <a:cs typeface="Arial"/>
            </a:rPr>
            <a:t>18.1, page 600, 3rd edition;  </a:t>
          </a:r>
          <a:r>
            <a:rPr lang="en-US" sz="1200" b="0" i="0" u="none" strike="noStrike" baseline="0">
              <a:solidFill>
                <a:srgbClr val="FF0000"/>
              </a:solidFill>
              <a:latin typeface="Arial"/>
              <a:cs typeface="Arial"/>
            </a:rPr>
            <a:t>page 620 2nd edition</a:t>
          </a:r>
          <a:r>
            <a:rPr lang="en-US" sz="1200" b="0" i="0" u="none" strike="noStrike" baseline="0">
              <a:solidFill>
                <a:srgbClr val="000000"/>
              </a:solidFill>
              <a:latin typeface="Arial"/>
              <a:cs typeface="Arial"/>
            </a:rPr>
            <a:t>).  </a:t>
          </a:r>
          <a:r>
            <a:rPr lang="en-US" sz="1200" b="0" i="0" u="none" strike="noStrike" baseline="0">
              <a:solidFill>
                <a:srgbClr val="0000FF"/>
              </a:solidFill>
              <a:latin typeface="Arial"/>
              <a:cs typeface="Arial"/>
            </a:rPr>
            <a:t>If C is the number of categories for the qualitative variable then C-1 dummy variables are required to describe the qualitative variable.</a:t>
          </a:r>
          <a:endParaRPr lang="en-US" sz="1200" b="0" i="0" u="none" strike="noStrike" baseline="0">
            <a:solidFill>
              <a:srgbClr val="000000"/>
            </a:solidFill>
            <a:latin typeface="Arial"/>
            <a:cs typeface="Arial"/>
          </a:endParaRPr>
        </a:p>
        <a:p>
          <a:pPr algn="l" rtl="0">
            <a:defRPr sz="1000"/>
          </a:pPr>
          <a:r>
            <a:rPr lang="en-US" sz="1200" b="1" i="0" u="none" strike="noStrike" baseline="0">
              <a:solidFill>
                <a:srgbClr val="FF00FF"/>
              </a:solidFill>
              <a:latin typeface="Arial"/>
              <a:cs typeface="Arial"/>
            </a:rPr>
            <a:t>A dummy variable takes on the values of either 0 or 1</a:t>
          </a:r>
          <a:r>
            <a:rPr lang="en-US" sz="1200" b="0" i="0" u="none" strike="noStrike" baseline="0">
              <a:solidFill>
                <a:srgbClr val="000000"/>
              </a:solidFill>
              <a:latin typeface="Arial"/>
              <a:cs typeface="Arial"/>
            </a:rPr>
            <a:t>.  To describe the sex of an individual a dummy variable entitled FEMALE would have the value of 1 for a female and a value of 0 for a male.  To describe the class for undergraduate students, there are 4 categories (freshman, sophomore, junior &amp; senior), one would use 3 dummy variables.  One category is selected as the reference category and one dummy is created for each of the other categories.   See below.</a:t>
          </a:r>
        </a:p>
      </xdr:txBody>
    </xdr:sp>
    <xdr:clientData/>
  </xdr:twoCellAnchor>
  <xdr:twoCellAnchor>
    <xdr:from>
      <xdr:col>0</xdr:col>
      <xdr:colOff>0</xdr:colOff>
      <xdr:row>19</xdr:row>
      <xdr:rowOff>66675</xdr:rowOff>
    </xdr:from>
    <xdr:to>
      <xdr:col>13</xdr:col>
      <xdr:colOff>533400</xdr:colOff>
      <xdr:row>30</xdr:row>
      <xdr:rowOff>142875</xdr:rowOff>
    </xdr:to>
    <xdr:sp macro="" textlink="">
      <xdr:nvSpPr>
        <xdr:cNvPr id="3" name="TextBox 2">
          <a:extLst>
            <a:ext uri="{FF2B5EF4-FFF2-40B4-BE49-F238E27FC236}">
              <a16:creationId xmlns:a16="http://schemas.microsoft.com/office/drawing/2014/main" id="{00000000-0008-0000-1000-000003000000}"/>
            </a:ext>
          </a:extLst>
        </xdr:cNvPr>
        <xdr:cNvSpPr txBox="1"/>
      </xdr:nvSpPr>
      <xdr:spPr>
        <a:xfrm>
          <a:off x="0" y="3143250"/>
          <a:ext cx="6572250" cy="18573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a:latin typeface="Times New Roman" pitchFamily="18" charset="0"/>
              <a:cs typeface="Times New Roman" pitchFamily="18" charset="0"/>
            </a:rPr>
            <a:t>The coefficients for the dummy variables indicate how far  the category represented by the variable is above or below the reference category</a:t>
          </a:r>
          <a:r>
            <a:rPr lang="en-US" sz="1200" baseline="0">
              <a:latin typeface="Times New Roman" pitchFamily="18" charset="0"/>
              <a:cs typeface="Times New Roman" pitchFamily="18" charset="0"/>
            </a:rPr>
            <a:t> </a:t>
          </a:r>
          <a:r>
            <a:rPr lang="en-US" sz="1200">
              <a:latin typeface="Times New Roman" pitchFamily="18" charset="0"/>
              <a:cs typeface="Times New Roman" pitchFamily="18" charset="0"/>
            </a:rPr>
            <a:t>at  the origin</a:t>
          </a:r>
          <a:r>
            <a:rPr lang="en-US" sz="1200" baseline="0">
              <a:latin typeface="Times New Roman" pitchFamily="18" charset="0"/>
              <a:cs typeface="Times New Roman" pitchFamily="18" charset="0"/>
            </a:rPr>
            <a:t>.  The coefficient for a dummy variable effectively adjusts the model intercept up or down depending on the value of the dummy variable coefficient.  </a:t>
          </a:r>
        </a:p>
        <a:p>
          <a:r>
            <a:rPr lang="en-US" sz="1400" b="1" baseline="0">
              <a:solidFill>
                <a:srgbClr val="0000FF"/>
              </a:solidFill>
              <a:latin typeface="Times New Roman" pitchFamily="18" charset="0"/>
              <a:cs typeface="Times New Roman" pitchFamily="18" charset="0"/>
            </a:rPr>
            <a:t>The  model can also use an interaction term or terms to allow the  coefficient or slope of a quantitative variable to be different for different categories represented by the dummy variable(s)</a:t>
          </a:r>
          <a:r>
            <a:rPr lang="en-US" sz="1400" baseline="0">
              <a:solidFill>
                <a:srgbClr val="0000FF"/>
              </a:solidFill>
              <a:latin typeface="Times New Roman" pitchFamily="18" charset="0"/>
              <a:cs typeface="Times New Roman" pitchFamily="18" charset="0"/>
            </a:rPr>
            <a:t> </a:t>
          </a:r>
          <a:r>
            <a:rPr lang="en-US" sz="1200" baseline="0">
              <a:latin typeface="Times New Roman" pitchFamily="18" charset="0"/>
              <a:cs typeface="Times New Roman" pitchFamily="18" charset="0"/>
            </a:rPr>
            <a:t>[</a:t>
          </a:r>
          <a:r>
            <a:rPr lang="en-US" sz="1200" baseline="0">
              <a:solidFill>
                <a:srgbClr val="FF0000"/>
              </a:solidFill>
              <a:latin typeface="Times New Roman" pitchFamily="18" charset="0"/>
              <a:cs typeface="Times New Roman" pitchFamily="18" charset="0"/>
            </a:rPr>
            <a:t>Section 19.2, page 624 2nd edition</a:t>
          </a:r>
          <a:r>
            <a:rPr lang="en-US" sz="1200" baseline="0">
              <a:solidFill>
                <a:srgbClr val="0000FF"/>
              </a:solidFill>
              <a:latin typeface="Times New Roman" pitchFamily="18" charset="0"/>
              <a:cs typeface="Times New Roman" pitchFamily="18" charset="0"/>
            </a:rPr>
            <a:t>].  An interaction variable is created by multiplying two variables together to create a new variable.   If one of these variables is a dummy variable then the model will use the coefficient of this interaction term to adjust the slope or coefficent of the quantitative variable to be different for the category represented by this dummy variable.  </a:t>
          </a:r>
          <a:endParaRPr lang="en-US" sz="1200">
            <a:solidFill>
              <a:srgbClr val="0000FF"/>
            </a:solidFill>
            <a:latin typeface="Times New Roman" pitchFamily="18" charset="0"/>
            <a:cs typeface="Times New Roman" pitchFamily="18" charset="0"/>
          </a:endParaRP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0</xdr:col>
      <xdr:colOff>57150</xdr:colOff>
      <xdr:row>1</xdr:row>
      <xdr:rowOff>66675</xdr:rowOff>
    </xdr:from>
    <xdr:to>
      <xdr:col>9</xdr:col>
      <xdr:colOff>28575</xdr:colOff>
      <xdr:row>22</xdr:row>
      <xdr:rowOff>152400</xdr:rowOff>
    </xdr:to>
    <xdr:graphicFrame macro="">
      <xdr:nvGraphicFramePr>
        <xdr:cNvPr id="150552" name="Chart 3">
          <a:extLst>
            <a:ext uri="{FF2B5EF4-FFF2-40B4-BE49-F238E27FC236}">
              <a16:creationId xmlns:a16="http://schemas.microsoft.com/office/drawing/2014/main" id="{00000000-0008-0000-1100-0000184C02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9525</xdr:colOff>
      <xdr:row>16</xdr:row>
      <xdr:rowOff>9525</xdr:rowOff>
    </xdr:from>
    <xdr:to>
      <xdr:col>2</xdr:col>
      <xdr:colOff>457200</xdr:colOff>
      <xdr:row>19</xdr:row>
      <xdr:rowOff>85725</xdr:rowOff>
    </xdr:to>
    <xdr:pic>
      <xdr:nvPicPr>
        <xdr:cNvPr id="39125" name="Picture 1">
          <a:extLst>
            <a:ext uri="{FF2B5EF4-FFF2-40B4-BE49-F238E27FC236}">
              <a16:creationId xmlns:a16="http://schemas.microsoft.com/office/drawing/2014/main" id="{00000000-0008-0000-1200-0000D59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40546" t="64967" r="33333" b="28026"/>
        <a:stretch>
          <a:fillRect/>
        </a:stretch>
      </xdr:blipFill>
      <xdr:spPr bwMode="auto">
        <a:xfrm>
          <a:off x="9525" y="2705100"/>
          <a:ext cx="24288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752475</xdr:colOff>
      <xdr:row>17</xdr:row>
      <xdr:rowOff>19050</xdr:rowOff>
    </xdr:from>
    <xdr:to>
      <xdr:col>7</xdr:col>
      <xdr:colOff>828675</xdr:colOff>
      <xdr:row>21</xdr:row>
      <xdr:rowOff>142875</xdr:rowOff>
    </xdr:to>
    <xdr:pic>
      <xdr:nvPicPr>
        <xdr:cNvPr id="39126" name="Picture 2">
          <a:extLst>
            <a:ext uri="{FF2B5EF4-FFF2-40B4-BE49-F238E27FC236}">
              <a16:creationId xmlns:a16="http://schemas.microsoft.com/office/drawing/2014/main" id="{00000000-0008-0000-1200-0000D69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l="39745" t="52441" r="33333" b="40764"/>
        <a:stretch>
          <a:fillRect/>
        </a:stretch>
      </xdr:blipFill>
      <xdr:spPr bwMode="auto">
        <a:xfrm>
          <a:off x="3619500" y="2895600"/>
          <a:ext cx="316230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38100</xdr:colOff>
      <xdr:row>0</xdr:row>
      <xdr:rowOff>38100</xdr:rowOff>
    </xdr:from>
    <xdr:to>
      <xdr:col>10</xdr:col>
      <xdr:colOff>57150</xdr:colOff>
      <xdr:row>6</xdr:row>
      <xdr:rowOff>114300</xdr:rowOff>
    </xdr:to>
    <xdr:sp macro="" textlink="">
      <xdr:nvSpPr>
        <xdr:cNvPr id="4" name="TextBox 3">
          <a:extLst>
            <a:ext uri="{FF2B5EF4-FFF2-40B4-BE49-F238E27FC236}">
              <a16:creationId xmlns:a16="http://schemas.microsoft.com/office/drawing/2014/main" id="{00000000-0008-0000-1200-000004000000}"/>
            </a:ext>
          </a:extLst>
        </xdr:cNvPr>
        <xdr:cNvSpPr txBox="1"/>
      </xdr:nvSpPr>
      <xdr:spPr>
        <a:xfrm>
          <a:off x="38100" y="38100"/>
          <a:ext cx="8181975" cy="10477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Confidence Intervals</a:t>
          </a:r>
          <a:r>
            <a:rPr lang="en-US" sz="1100" baseline="0"/>
            <a:t> for  the response Y given a value of the predictor X ( I prefer using x</a:t>
          </a:r>
          <a:r>
            <a:rPr lang="en-US" sz="1100" baseline="-25000"/>
            <a:t>0</a:t>
          </a:r>
          <a:r>
            <a:rPr lang="en-US" sz="1100" baseline="0"/>
            <a:t> as the given value while the text uses x</a:t>
          </a:r>
          <a:r>
            <a:rPr lang="el-GR" sz="1100" baseline="-25000">
              <a:latin typeface="Calibri"/>
            </a:rPr>
            <a:t>ν</a:t>
          </a:r>
          <a:r>
            <a:rPr lang="en-US" sz="1100" baseline="0"/>
            <a:t>.)</a:t>
          </a:r>
        </a:p>
        <a:p>
          <a:endParaRPr lang="en-US" sz="1100" baseline="0"/>
        </a:p>
        <a:p>
          <a:r>
            <a:rPr lang="en-US" sz="1100" baseline="0"/>
            <a:t>It is important to note the difference between finding a confidence interval for </a:t>
          </a:r>
          <a:r>
            <a:rPr lang="en-US" sz="1100" b="1" baseline="0">
              <a:solidFill>
                <a:srgbClr val="00B050"/>
              </a:solidFill>
            </a:rPr>
            <a:t>the mean value of Y also referred to as the expected value of y, E(Y|X)</a:t>
          </a:r>
          <a:r>
            <a:rPr lang="en-US" sz="1100" baseline="0"/>
            <a:t>, and finding a confidence interval for </a:t>
          </a:r>
          <a:r>
            <a:rPr lang="en-US" sz="1100" b="1" baseline="0">
              <a:solidFill>
                <a:srgbClr val="0000FF"/>
              </a:solidFill>
            </a:rPr>
            <a:t>an individual value of Y given the value of X</a:t>
          </a:r>
          <a:r>
            <a:rPr lang="en-US" sz="1100" baseline="0"/>
            <a:t>.    Y^(X) is used as the center of each interval, however   the standard erro r is different as shown below.</a:t>
          </a:r>
          <a:endParaRPr 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38100</xdr:colOff>
          <xdr:row>11</xdr:row>
          <xdr:rowOff>19050</xdr:rowOff>
        </xdr:from>
        <xdr:to>
          <xdr:col>2</xdr:col>
          <xdr:colOff>600075</xdr:colOff>
          <xdr:row>13</xdr:row>
          <xdr:rowOff>28575</xdr:rowOff>
        </xdr:to>
        <xdr:sp macro="" textlink="">
          <xdr:nvSpPr>
            <xdr:cNvPr id="38913" name="Object 1" hidden="1">
              <a:extLst>
                <a:ext uri="{63B3BB69-23CF-44E3-9099-C40C66FF867C}">
                  <a14:compatExt spid="_x0000_s38913"/>
                </a:ext>
                <a:ext uri="{FF2B5EF4-FFF2-40B4-BE49-F238E27FC236}">
                  <a16:creationId xmlns:a16="http://schemas.microsoft.com/office/drawing/2014/main" id="{00000000-0008-0000-1200-00000198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523875</xdr:colOff>
          <xdr:row>11</xdr:row>
          <xdr:rowOff>57150</xdr:rowOff>
        </xdr:from>
        <xdr:to>
          <xdr:col>9</xdr:col>
          <xdr:colOff>361950</xdr:colOff>
          <xdr:row>13</xdr:row>
          <xdr:rowOff>85725</xdr:rowOff>
        </xdr:to>
        <xdr:sp macro="" textlink="">
          <xdr:nvSpPr>
            <xdr:cNvPr id="38914" name="Object 2" hidden="1">
              <a:extLst>
                <a:ext uri="{63B3BB69-23CF-44E3-9099-C40C66FF867C}">
                  <a14:compatExt spid="_x0000_s38914"/>
                </a:ext>
                <a:ext uri="{FF2B5EF4-FFF2-40B4-BE49-F238E27FC236}">
                  <a16:creationId xmlns:a16="http://schemas.microsoft.com/office/drawing/2014/main" id="{00000000-0008-0000-1200-00000298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819150</xdr:colOff>
          <xdr:row>11</xdr:row>
          <xdr:rowOff>76200</xdr:rowOff>
        </xdr:from>
        <xdr:to>
          <xdr:col>3</xdr:col>
          <xdr:colOff>542925</xdr:colOff>
          <xdr:row>12</xdr:row>
          <xdr:rowOff>142875</xdr:rowOff>
        </xdr:to>
        <xdr:sp macro="" textlink="">
          <xdr:nvSpPr>
            <xdr:cNvPr id="38915" name="Object 3" hidden="1">
              <a:extLst>
                <a:ext uri="{63B3BB69-23CF-44E3-9099-C40C66FF867C}">
                  <a14:compatExt spid="_x0000_s38915"/>
                </a:ext>
                <a:ext uri="{FF2B5EF4-FFF2-40B4-BE49-F238E27FC236}">
                  <a16:creationId xmlns:a16="http://schemas.microsoft.com/office/drawing/2014/main" id="{00000000-0008-0000-1200-00000398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419100</xdr:colOff>
          <xdr:row>13</xdr:row>
          <xdr:rowOff>152400</xdr:rowOff>
        </xdr:from>
        <xdr:to>
          <xdr:col>7</xdr:col>
          <xdr:colOff>238125</xdr:colOff>
          <xdr:row>15</xdr:row>
          <xdr:rowOff>95250</xdr:rowOff>
        </xdr:to>
        <xdr:sp macro="" textlink="">
          <xdr:nvSpPr>
            <xdr:cNvPr id="38916" name="Object 4" hidden="1">
              <a:extLst>
                <a:ext uri="{63B3BB69-23CF-44E3-9099-C40C66FF867C}">
                  <a14:compatExt spid="_x0000_s38916"/>
                </a:ext>
                <a:ext uri="{FF2B5EF4-FFF2-40B4-BE49-F238E27FC236}">
                  <a16:creationId xmlns:a16="http://schemas.microsoft.com/office/drawing/2014/main" id="{00000000-0008-0000-1200-00000498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9</xdr:row>
          <xdr:rowOff>142875</xdr:rowOff>
        </xdr:from>
        <xdr:to>
          <xdr:col>0</xdr:col>
          <xdr:colOff>619125</xdr:colOff>
          <xdr:row>11</xdr:row>
          <xdr:rowOff>28575</xdr:rowOff>
        </xdr:to>
        <xdr:sp macro="" textlink="">
          <xdr:nvSpPr>
            <xdr:cNvPr id="38917" name="Object 5" hidden="1">
              <a:extLst>
                <a:ext uri="{63B3BB69-23CF-44E3-9099-C40C66FF867C}">
                  <a14:compatExt spid="_x0000_s38917"/>
                </a:ext>
                <a:ext uri="{FF2B5EF4-FFF2-40B4-BE49-F238E27FC236}">
                  <a16:creationId xmlns:a16="http://schemas.microsoft.com/office/drawing/2014/main" id="{00000000-0008-0000-1200-00000598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9.xml><?xml version="1.0" encoding="utf-8"?>
<xdr:wsDr xmlns:xdr="http://schemas.openxmlformats.org/drawingml/2006/spreadsheetDrawing" xmlns:a="http://schemas.openxmlformats.org/drawingml/2006/main">
  <xdr:twoCellAnchor>
    <xdr:from>
      <xdr:col>0</xdr:col>
      <xdr:colOff>0</xdr:colOff>
      <xdr:row>2</xdr:row>
      <xdr:rowOff>0</xdr:rowOff>
    </xdr:from>
    <xdr:to>
      <xdr:col>12</xdr:col>
      <xdr:colOff>457200</xdr:colOff>
      <xdr:row>29</xdr:row>
      <xdr:rowOff>57150</xdr:rowOff>
    </xdr:to>
    <xdr:graphicFrame macro="">
      <xdr:nvGraphicFramePr>
        <xdr:cNvPr id="96290" name="Chart 3">
          <a:extLst>
            <a:ext uri="{FF2B5EF4-FFF2-40B4-BE49-F238E27FC236}">
              <a16:creationId xmlns:a16="http://schemas.microsoft.com/office/drawing/2014/main" id="{00000000-0008-0000-1300-00002278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oneCellAnchor>
    <xdr:from>
      <xdr:col>2</xdr:col>
      <xdr:colOff>377190</xdr:colOff>
      <xdr:row>3</xdr:row>
      <xdr:rowOff>161925</xdr:rowOff>
    </xdr:from>
    <xdr:ext cx="194310" cy="315151"/>
    <mc:AlternateContent xmlns:mc="http://schemas.openxmlformats.org/markup-compatibility/2006" xmlns:a14="http://schemas.microsoft.com/office/drawing/2010/main">
      <mc:Choice Requires="a14">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682115" y="781050"/>
              <a:ext cx="194310" cy="3151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centerGroup"/>
                  </m:oMathParaPr>
                  <m:oMath xmlns:m="http://schemas.openxmlformats.org/officeDocument/2006/math">
                    <m:acc>
                      <m:accPr>
                        <m:chr m:val="̅"/>
                        <m:ctrlPr>
                          <a:rPr lang="en-US" sz="1400" b="1" i="1">
                            <a:latin typeface="Cambria Math" panose="02040503050406030204" pitchFamily="18" charset="0"/>
                          </a:rPr>
                        </m:ctrlPr>
                      </m:accPr>
                      <m:e>
                        <m:r>
                          <a:rPr lang="en-US" sz="1400" b="1" i="0">
                            <a:latin typeface="Cambria Math"/>
                          </a:rPr>
                          <m:t>𝐗</m:t>
                        </m:r>
                      </m:e>
                    </m:acc>
                  </m:oMath>
                </m:oMathPara>
              </a14:m>
              <a:endParaRPr lang="en-US" sz="1400" b="1" i="0"/>
            </a:p>
          </xdr:txBody>
        </xdr:sp>
      </mc:Choice>
      <mc:Fallback xmlns="">
        <xdr:sp macro="" textlink="">
          <xdr:nvSpPr>
            <xdr:cNvPr id="2" name="TextBox 1"/>
            <xdr:cNvSpPr txBox="1"/>
          </xdr:nvSpPr>
          <xdr:spPr>
            <a:xfrm xmlns:a="http://schemas.openxmlformats.org/drawingml/2006/main">
              <a:off x="1682115" y="781050"/>
              <a:ext cx="194310" cy="315151"/>
            </a:xfrm>
            <a:prstGeom xmlns:a="http://schemas.openxmlformats.org/drawingml/2006/main" prst="rect">
              <a:avLst/>
            </a:prstGeom>
            <a:noFill xmlns:a="http://schemas.openxmlformats.org/drawingml/2006/main"/>
          </xdr:spPr>
          <x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xdr:style>
          <xdr:txBody>
            <a:bodyPr xmlns:a="http://schemas.openxmlformats.org/drawingml/2006/main" vertOverflow="clip" horzOverflow="clip" wrap="square" rtlCol="0" anchor="t">
              <a:spAutoFit/>
            </a:bodyPr>
            <a:lstStyle xmlns:a="http://schemas.openxmlformats.org/drawingml/2006/main"/>
            <a:p xmlns:a="http://schemas.openxmlformats.org/drawingml/2006/main">
              <a:pPr/>
              <a:r>
                <a:rPr lang="en-US" sz="1400" b="1" i="0">
                  <a:latin typeface="Cambria Math"/>
                </a:rPr>
                <a:t>𝐗</a:t>
              </a:r>
              <a:r>
                <a:rPr lang="en-US" sz="1400" b="1" i="0">
                  <a:latin typeface="Cambria Math" panose="02040503050406030204" pitchFamily="18" charset="0"/>
                </a:rPr>
                <a:t> ̅</a:t>
              </a:r>
              <a:endParaRPr lang="en-US" sz="1400" b="1" i="0"/>
            </a:p>
          </xdr:txBody>
        </xdr:sp>
      </mc:Fallback>
    </mc:AlternateContent>
    <xdr:clientData/>
  </xdr:oneCellAnchor>
  <xdr:oneCellAnchor>
    <xdr:from>
      <xdr:col>2</xdr:col>
      <xdr:colOff>371475</xdr:colOff>
      <xdr:row>5</xdr:row>
      <xdr:rowOff>276225</xdr:rowOff>
    </xdr:from>
    <xdr:ext cx="266700" cy="315151"/>
    <mc:AlternateContent xmlns:mc="http://schemas.openxmlformats.org/markup-compatibility/2006" xmlns:a14="http://schemas.microsoft.com/office/drawing/2010/main">
      <mc:Choice Requires="a14">
        <xdr:sp macro="" textlink="">
          <xdr:nvSpPr>
            <xdr:cNvPr id="3" name="TextBox 2">
              <a:extLst>
                <a:ext uri="{FF2B5EF4-FFF2-40B4-BE49-F238E27FC236}">
                  <a16:creationId xmlns:a16="http://schemas.microsoft.com/office/drawing/2014/main" id="{00000000-0008-0000-0100-000003000000}"/>
                </a:ext>
              </a:extLst>
            </xdr:cNvPr>
            <xdr:cNvSpPr txBox="1"/>
          </xdr:nvSpPr>
          <xdr:spPr>
            <a:xfrm>
              <a:off x="1676400" y="1333500"/>
              <a:ext cx="266700" cy="3151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centerGroup"/>
                  </m:oMathParaPr>
                  <m:oMath xmlns:m="http://schemas.openxmlformats.org/officeDocument/2006/math">
                    <m:acc>
                      <m:accPr>
                        <m:chr m:val="̅"/>
                        <m:ctrlPr>
                          <a:rPr lang="en-US" sz="1400" i="1">
                            <a:latin typeface="Cambria Math" panose="02040503050406030204" pitchFamily="18" charset="0"/>
                          </a:rPr>
                        </m:ctrlPr>
                      </m:accPr>
                      <m:e>
                        <m:r>
                          <a:rPr lang="en-US" sz="1400" b="1" i="0">
                            <a:latin typeface="Cambria Math"/>
                          </a:rPr>
                          <m:t>𝐘</m:t>
                        </m:r>
                        <m:r>
                          <a:rPr lang="en-US" sz="1400" b="1" i="0">
                            <a:latin typeface="Cambria Math"/>
                          </a:rPr>
                          <m:t> </m:t>
                        </m:r>
                      </m:e>
                    </m:acc>
                  </m:oMath>
                </m:oMathPara>
              </a14:m>
              <a:endParaRPr lang="en-US" sz="1400"/>
            </a:p>
          </xdr:txBody>
        </xdr:sp>
      </mc:Choice>
      <mc:Fallback xmlns="">
        <xdr:sp macro="" textlink="">
          <xdr:nvSpPr>
            <xdr:cNvPr id="3" name="TextBox 2"/>
            <xdr:cNvSpPr txBox="1"/>
          </xdr:nvSpPr>
          <xdr:spPr>
            <a:xfrm xmlns:a="http://schemas.openxmlformats.org/drawingml/2006/main">
              <a:off x="1676400" y="1333500"/>
              <a:ext cx="266700" cy="315151"/>
            </a:xfrm>
            <a:prstGeom xmlns:a="http://schemas.openxmlformats.org/drawingml/2006/main" prst="rect">
              <a:avLst/>
            </a:prstGeom>
            <a:noFill xmlns:a="http://schemas.openxmlformats.org/drawingml/2006/main"/>
          </xdr:spPr>
          <x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xdr:style>
          <xdr:txBody>
            <a:bodyPr xmlns:a="http://schemas.openxmlformats.org/drawingml/2006/main" vertOverflow="clip" horzOverflow="clip" wrap="square" rtlCol="0" anchor="t">
              <a:spAutoFit/>
            </a:bodyPr>
            <a:lstStyle xmlns:a="http://schemas.openxmlformats.org/drawingml/2006/main"/>
            <a:p xmlns:a="http://schemas.openxmlformats.org/drawingml/2006/main">
              <a:pPr/>
              <a:r>
                <a:rPr lang="en-US" sz="1400" i="0">
                  <a:latin typeface="Cambria Math" panose="02040503050406030204" pitchFamily="18" charset="0"/>
                </a:rPr>
                <a:t>(</a:t>
              </a:r>
              <a:r>
                <a:rPr lang="en-US" sz="1400" b="1" i="0">
                  <a:latin typeface="Cambria Math"/>
                </a:rPr>
                <a:t>𝐘 </a:t>
              </a:r>
              <a:r>
                <a:rPr lang="en-US" sz="1400" b="1" i="0">
                  <a:latin typeface="Cambria Math" panose="02040503050406030204" pitchFamily="18" charset="0"/>
                </a:rPr>
                <a:t>) ̅</a:t>
              </a:r>
              <a:endParaRPr lang="en-US" sz="1400"/>
            </a:p>
          </xdr:txBody>
        </xdr:sp>
      </mc:Fallback>
    </mc:AlternateContent>
    <xdr:clientData/>
  </xdr:oneCellAnchor>
</xdr:wsDr>
</file>

<file path=xl/drawings/drawing20.xml><?xml version="1.0" encoding="utf-8"?>
<c:userShapes xmlns:c="http://schemas.openxmlformats.org/drawingml/2006/chart">
  <cdr:relSizeAnchor xmlns:cdr="http://schemas.openxmlformats.org/drawingml/2006/chartDrawing">
    <cdr:from>
      <cdr:x>0.62464</cdr:x>
      <cdr:y>0.02262</cdr:y>
    </cdr:from>
    <cdr:to>
      <cdr:x>0.98923</cdr:x>
      <cdr:y>0.11762</cdr:y>
    </cdr:to>
    <cdr:sp macro="" textlink="">
      <cdr:nvSpPr>
        <cdr:cNvPr id="6145" name="Text Box 1"/>
        <cdr:cNvSpPr txBox="1">
          <a:spLocks xmlns:a="http://schemas.openxmlformats.org/drawingml/2006/main" noChangeArrowheads="1"/>
        </cdr:cNvSpPr>
      </cdr:nvSpPr>
      <cdr:spPr bwMode="auto">
        <a:xfrm xmlns:a="http://schemas.openxmlformats.org/drawingml/2006/main">
          <a:off x="3326698" y="50800"/>
          <a:ext cx="1934277" cy="199973"/>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25" b="1" i="0" u="none" strike="noStrike" baseline="0">
              <a:solidFill>
                <a:srgbClr val="000000"/>
              </a:solidFill>
              <a:latin typeface="Arial"/>
              <a:cs typeface="Arial"/>
            </a:rPr>
            <a:t>95% Confidence Intervals</a:t>
          </a:r>
        </a:p>
      </cdr:txBody>
    </cdr:sp>
  </cdr:relSizeAnchor>
</c:userShapes>
</file>

<file path=xl/drawings/drawing21.xml><?xml version="1.0" encoding="utf-8"?>
<xdr:wsDr xmlns:xdr="http://schemas.openxmlformats.org/drawingml/2006/spreadsheetDrawing" xmlns:a="http://schemas.openxmlformats.org/drawingml/2006/main">
  <xdr:twoCellAnchor>
    <xdr:from>
      <xdr:col>3</xdr:col>
      <xdr:colOff>66675</xdr:colOff>
      <xdr:row>0</xdr:row>
      <xdr:rowOff>0</xdr:rowOff>
    </xdr:from>
    <xdr:to>
      <xdr:col>8</xdr:col>
      <xdr:colOff>428625</xdr:colOff>
      <xdr:row>8</xdr:row>
      <xdr:rowOff>142875</xdr:rowOff>
    </xdr:to>
    <xdr:graphicFrame macro="">
      <xdr:nvGraphicFramePr>
        <xdr:cNvPr id="40118" name="Chart 1">
          <a:extLst>
            <a:ext uri="{FF2B5EF4-FFF2-40B4-BE49-F238E27FC236}">
              <a16:creationId xmlns:a16="http://schemas.microsoft.com/office/drawing/2014/main" id="{00000000-0008-0000-1400-0000B69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8</xdr:col>
      <xdr:colOff>638175</xdr:colOff>
      <xdr:row>0</xdr:row>
      <xdr:rowOff>0</xdr:rowOff>
    </xdr:from>
    <xdr:to>
      <xdr:col>12</xdr:col>
      <xdr:colOff>314325</xdr:colOff>
      <xdr:row>11</xdr:row>
      <xdr:rowOff>142875</xdr:rowOff>
    </xdr:to>
    <xdr:pic>
      <xdr:nvPicPr>
        <xdr:cNvPr id="40119" name="Picture 2">
          <a:extLst>
            <a:ext uri="{FF2B5EF4-FFF2-40B4-BE49-F238E27FC236}">
              <a16:creationId xmlns:a16="http://schemas.microsoft.com/office/drawing/2014/main" id="{00000000-0008-0000-1400-0000B79C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r="26498" b="42969"/>
        <a:stretch>
          <a:fillRect/>
        </a:stretch>
      </xdr:blipFill>
      <xdr:spPr bwMode="auto">
        <a:xfrm>
          <a:off x="6210300" y="0"/>
          <a:ext cx="2543175"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28577</xdr:colOff>
      <xdr:row>0</xdr:row>
      <xdr:rowOff>66676</xdr:rowOff>
    </xdr:from>
    <xdr:to>
      <xdr:col>5</xdr:col>
      <xdr:colOff>47626</xdr:colOff>
      <xdr:row>7</xdr:row>
      <xdr:rowOff>95250</xdr:rowOff>
    </xdr:to>
    <xdr:cxnSp macro="">
      <xdr:nvCxnSpPr>
        <xdr:cNvPr id="5" name="Straight Connector 4">
          <a:extLst>
            <a:ext uri="{FF2B5EF4-FFF2-40B4-BE49-F238E27FC236}">
              <a16:creationId xmlns:a16="http://schemas.microsoft.com/office/drawing/2014/main" id="{00000000-0008-0000-1400-000005000000}"/>
            </a:ext>
          </a:extLst>
        </xdr:cNvPr>
        <xdr:cNvCxnSpPr/>
      </xdr:nvCxnSpPr>
      <xdr:spPr>
        <a:xfrm rot="16200000" flipV="1">
          <a:off x="2743202" y="638176"/>
          <a:ext cx="1162049" cy="19049"/>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2.xml><?xml version="1.0" encoding="utf-8"?>
<c:userShapes xmlns:c="http://schemas.openxmlformats.org/drawingml/2006/chart">
  <cdr:relSizeAnchor xmlns:cdr="http://schemas.openxmlformats.org/drawingml/2006/chartDrawing">
    <cdr:from>
      <cdr:x>0.04641</cdr:x>
      <cdr:y>0.84106</cdr:y>
    </cdr:from>
    <cdr:to>
      <cdr:x>1</cdr:x>
      <cdr:y>0.98013</cdr:y>
    </cdr:to>
    <cdr:sp macro="" textlink="">
      <cdr:nvSpPr>
        <cdr:cNvPr id="2" name="TextBox 1"/>
        <cdr:cNvSpPr txBox="1"/>
      </cdr:nvSpPr>
      <cdr:spPr>
        <a:xfrm xmlns:a="http://schemas.openxmlformats.org/drawingml/2006/main">
          <a:off x="228600" y="1209675"/>
          <a:ext cx="4305300" cy="2000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a:t> </a:t>
          </a:r>
          <a:r>
            <a:rPr lang="en-US" sz="1100">
              <a:solidFill>
                <a:srgbClr val="0000FF"/>
              </a:solidFill>
            </a:rPr>
            <a:t>-3            -2            -1              0             1              2             3              4              5 </a:t>
          </a:r>
        </a:p>
      </cdr:txBody>
    </cdr:sp>
  </cdr:relSizeAnchor>
</c:userShapes>
</file>

<file path=xl/drawings/drawing23.xml><?xml version="1.0" encoding="utf-8"?>
<xdr:wsDr xmlns:xdr="http://schemas.openxmlformats.org/drawingml/2006/spreadsheetDrawing" xmlns:a="http://schemas.openxmlformats.org/drawingml/2006/main">
  <xdr:twoCellAnchor>
    <xdr:from>
      <xdr:col>3</xdr:col>
      <xdr:colOff>66675</xdr:colOff>
      <xdr:row>0</xdr:row>
      <xdr:rowOff>0</xdr:rowOff>
    </xdr:from>
    <xdr:to>
      <xdr:col>8</xdr:col>
      <xdr:colOff>428625</xdr:colOff>
      <xdr:row>8</xdr:row>
      <xdr:rowOff>142875</xdr:rowOff>
    </xdr:to>
    <xdr:graphicFrame macro="">
      <xdr:nvGraphicFramePr>
        <xdr:cNvPr id="45341" name="Chart 1">
          <a:extLst>
            <a:ext uri="{FF2B5EF4-FFF2-40B4-BE49-F238E27FC236}">
              <a16:creationId xmlns:a16="http://schemas.microsoft.com/office/drawing/2014/main" id="{00000000-0008-0000-1500-00001DB1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28577</xdr:colOff>
      <xdr:row>0</xdr:row>
      <xdr:rowOff>66676</xdr:rowOff>
    </xdr:from>
    <xdr:to>
      <xdr:col>5</xdr:col>
      <xdr:colOff>47626</xdr:colOff>
      <xdr:row>7</xdr:row>
      <xdr:rowOff>95250</xdr:rowOff>
    </xdr:to>
    <xdr:cxnSp macro="">
      <xdr:nvCxnSpPr>
        <xdr:cNvPr id="4" name="Straight Connector 3">
          <a:extLst>
            <a:ext uri="{FF2B5EF4-FFF2-40B4-BE49-F238E27FC236}">
              <a16:creationId xmlns:a16="http://schemas.microsoft.com/office/drawing/2014/main" id="{00000000-0008-0000-1500-000004000000}"/>
            </a:ext>
          </a:extLst>
        </xdr:cNvPr>
        <xdr:cNvCxnSpPr/>
      </xdr:nvCxnSpPr>
      <xdr:spPr>
        <a:xfrm rot="16200000" flipV="1">
          <a:off x="2743202" y="638176"/>
          <a:ext cx="1162049" cy="19049"/>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8</xdr:col>
      <xdr:colOff>476250</xdr:colOff>
      <xdr:row>0</xdr:row>
      <xdr:rowOff>0</xdr:rowOff>
    </xdr:from>
    <xdr:to>
      <xdr:col>12</xdr:col>
      <xdr:colOff>38100</xdr:colOff>
      <xdr:row>10</xdr:row>
      <xdr:rowOff>142875</xdr:rowOff>
    </xdr:to>
    <xdr:pic>
      <xdr:nvPicPr>
        <xdr:cNvPr id="45343" name="Picture 4">
          <a:extLst>
            <a:ext uri="{FF2B5EF4-FFF2-40B4-BE49-F238E27FC236}">
              <a16:creationId xmlns:a16="http://schemas.microsoft.com/office/drawing/2014/main" id="{00000000-0008-0000-1500-00001FB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r="25722" b="45676"/>
        <a:stretch>
          <a:fillRect/>
        </a:stretch>
      </xdr:blipFill>
      <xdr:spPr bwMode="auto">
        <a:xfrm>
          <a:off x="6029325" y="0"/>
          <a:ext cx="2743200" cy="1781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0</xdr:col>
      <xdr:colOff>42333</xdr:colOff>
      <xdr:row>10</xdr:row>
      <xdr:rowOff>1</xdr:rowOff>
    </xdr:from>
    <xdr:to>
      <xdr:col>3</xdr:col>
      <xdr:colOff>899583</xdr:colOff>
      <xdr:row>12</xdr:row>
      <xdr:rowOff>148167</xdr:rowOff>
    </xdr:to>
    <xdr:sp macro="" textlink="">
      <xdr:nvSpPr>
        <xdr:cNvPr id="6" name="TextBox 5">
          <a:extLst>
            <a:ext uri="{FF2B5EF4-FFF2-40B4-BE49-F238E27FC236}">
              <a16:creationId xmlns:a16="http://schemas.microsoft.com/office/drawing/2014/main" id="{00000000-0008-0000-1500-000006000000}"/>
            </a:ext>
          </a:extLst>
        </xdr:cNvPr>
        <xdr:cNvSpPr txBox="1"/>
      </xdr:nvSpPr>
      <xdr:spPr>
        <a:xfrm>
          <a:off x="42333" y="1608668"/>
          <a:ext cx="2222500" cy="49741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b="0">
              <a:solidFill>
                <a:schemeClr val="accent6">
                  <a:lumMod val="75000"/>
                </a:schemeClr>
              </a:solidFill>
            </a:rPr>
            <a:t>Transform the date</a:t>
          </a:r>
          <a:r>
            <a:rPr lang="en-US" sz="1100" b="0" baseline="0">
              <a:solidFill>
                <a:schemeClr val="accent6">
                  <a:lumMod val="75000"/>
                </a:schemeClr>
              </a:solidFill>
            </a:rPr>
            <a:t> so x=3 is on the y axis for the transformed data.</a:t>
          </a:r>
          <a:endParaRPr lang="en-US" sz="1100" b="0">
            <a:solidFill>
              <a:schemeClr val="accent6">
                <a:lumMod val="75000"/>
              </a:schemeClr>
            </a:solidFill>
          </a:endParaRPr>
        </a:p>
      </xdr:txBody>
    </xdr:sp>
    <xdr:clientData/>
  </xdr:twoCellAnchor>
  <xdr:twoCellAnchor>
    <xdr:from>
      <xdr:col>3</xdr:col>
      <xdr:colOff>878419</xdr:colOff>
      <xdr:row>28</xdr:row>
      <xdr:rowOff>21170</xdr:rowOff>
    </xdr:from>
    <xdr:to>
      <xdr:col>4</xdr:col>
      <xdr:colOff>31751</xdr:colOff>
      <xdr:row>29</xdr:row>
      <xdr:rowOff>10585</xdr:rowOff>
    </xdr:to>
    <xdr:cxnSp macro="">
      <xdr:nvCxnSpPr>
        <xdr:cNvPr id="8" name="Straight Arrow Connector 7">
          <a:extLst>
            <a:ext uri="{FF2B5EF4-FFF2-40B4-BE49-F238E27FC236}">
              <a16:creationId xmlns:a16="http://schemas.microsoft.com/office/drawing/2014/main" id="{00000000-0008-0000-1500-000008000000}"/>
            </a:ext>
          </a:extLst>
        </xdr:cNvPr>
        <xdr:cNvCxnSpPr/>
      </xdr:nvCxnSpPr>
      <xdr:spPr>
        <a:xfrm rot="5400000">
          <a:off x="2201336" y="4677836"/>
          <a:ext cx="148165" cy="63499"/>
        </a:xfrm>
        <a:prstGeom prst="straightConnector1">
          <a:avLst/>
        </a:prstGeom>
        <a:ln w="19050">
          <a:solidFill>
            <a:srgbClr val="00B05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4.xml><?xml version="1.0" encoding="utf-8"?>
<c:userShapes xmlns:c="http://schemas.openxmlformats.org/drawingml/2006/chart">
  <cdr:relSizeAnchor xmlns:cdr="http://schemas.openxmlformats.org/drawingml/2006/chartDrawing">
    <cdr:from>
      <cdr:x>0.04641</cdr:x>
      <cdr:y>0.84106</cdr:y>
    </cdr:from>
    <cdr:to>
      <cdr:x>1</cdr:x>
      <cdr:y>0.98013</cdr:y>
    </cdr:to>
    <cdr:sp macro="" textlink="">
      <cdr:nvSpPr>
        <cdr:cNvPr id="2" name="TextBox 1"/>
        <cdr:cNvSpPr txBox="1"/>
      </cdr:nvSpPr>
      <cdr:spPr>
        <a:xfrm xmlns:a="http://schemas.openxmlformats.org/drawingml/2006/main">
          <a:off x="228600" y="1209675"/>
          <a:ext cx="4305300" cy="2000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a:t> </a:t>
          </a:r>
          <a:r>
            <a:rPr lang="en-US" sz="1100">
              <a:solidFill>
                <a:schemeClr val="accent6">
                  <a:lumMod val="75000"/>
                </a:schemeClr>
              </a:solidFill>
            </a:rPr>
            <a:t>-3            -2            -1              0             1              2             3              4              5 </a:t>
          </a:r>
        </a:p>
      </cdr:txBody>
    </cdr:sp>
  </cdr:relSizeAnchor>
</c:userShapes>
</file>

<file path=xl/drawings/drawing25.xml><?xml version="1.0" encoding="utf-8"?>
<xdr:wsDr xmlns:xdr="http://schemas.openxmlformats.org/drawingml/2006/spreadsheetDrawing" xmlns:a="http://schemas.openxmlformats.org/drawingml/2006/main">
  <xdr:twoCellAnchor editAs="oneCell">
    <xdr:from>
      <xdr:col>8</xdr:col>
      <xdr:colOff>123825</xdr:colOff>
      <xdr:row>0</xdr:row>
      <xdr:rowOff>0</xdr:rowOff>
    </xdr:from>
    <xdr:to>
      <xdr:col>11</xdr:col>
      <xdr:colOff>352425</xdr:colOff>
      <xdr:row>9</xdr:row>
      <xdr:rowOff>85725</xdr:rowOff>
    </xdr:to>
    <xdr:pic>
      <xdr:nvPicPr>
        <xdr:cNvPr id="57650" name="Picture 1">
          <a:extLst>
            <a:ext uri="{FF2B5EF4-FFF2-40B4-BE49-F238E27FC236}">
              <a16:creationId xmlns:a16="http://schemas.microsoft.com/office/drawing/2014/main" id="{00000000-0008-0000-1600-000032E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r="24760" b="44595"/>
        <a:stretch>
          <a:fillRect/>
        </a:stretch>
      </xdr:blipFill>
      <xdr:spPr bwMode="auto">
        <a:xfrm>
          <a:off x="4638675" y="0"/>
          <a:ext cx="2400300" cy="157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0</xdr:col>
      <xdr:colOff>85725</xdr:colOff>
      <xdr:row>9</xdr:row>
      <xdr:rowOff>57150</xdr:rowOff>
    </xdr:from>
    <xdr:to>
      <xdr:col>5</xdr:col>
      <xdr:colOff>581025</xdr:colOff>
      <xdr:row>10</xdr:row>
      <xdr:rowOff>142875</xdr:rowOff>
    </xdr:to>
    <xdr:sp macro="" textlink="">
      <xdr:nvSpPr>
        <xdr:cNvPr id="3" name="TextBox 2">
          <a:extLst>
            <a:ext uri="{FF2B5EF4-FFF2-40B4-BE49-F238E27FC236}">
              <a16:creationId xmlns:a16="http://schemas.microsoft.com/office/drawing/2014/main" id="{00000000-0008-0000-1600-000003000000}"/>
            </a:ext>
          </a:extLst>
        </xdr:cNvPr>
        <xdr:cNvSpPr txBox="1"/>
      </xdr:nvSpPr>
      <xdr:spPr>
        <a:xfrm>
          <a:off x="85725" y="1543050"/>
          <a:ext cx="2514600" cy="2667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Find the Y^ for X1=3 &amp; X2=20.</a:t>
          </a:r>
        </a:p>
      </xdr:txBody>
    </xdr:sp>
    <xdr:clientData/>
  </xdr:twoCellAnchor>
  <xdr:twoCellAnchor>
    <xdr:from>
      <xdr:col>0</xdr:col>
      <xdr:colOff>114300</xdr:colOff>
      <xdr:row>12</xdr:row>
      <xdr:rowOff>38100</xdr:rowOff>
    </xdr:from>
    <xdr:to>
      <xdr:col>5</xdr:col>
      <xdr:colOff>561975</xdr:colOff>
      <xdr:row>15</xdr:row>
      <xdr:rowOff>142875</xdr:rowOff>
    </xdr:to>
    <xdr:sp macro="" textlink="">
      <xdr:nvSpPr>
        <xdr:cNvPr id="4" name="TextBox 3">
          <a:extLst>
            <a:ext uri="{FF2B5EF4-FFF2-40B4-BE49-F238E27FC236}">
              <a16:creationId xmlns:a16="http://schemas.microsoft.com/office/drawing/2014/main" id="{00000000-0008-0000-1600-000004000000}"/>
            </a:ext>
          </a:extLst>
        </xdr:cNvPr>
        <xdr:cNvSpPr txBox="1"/>
      </xdr:nvSpPr>
      <xdr:spPr>
        <a:xfrm>
          <a:off x="114300" y="2028825"/>
          <a:ext cx="2466975" cy="6096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Use Transformed X1 &amp; X2 values to find 90% Confidence Interval</a:t>
          </a:r>
          <a:r>
            <a:rPr lang="en-US" sz="1100" baseline="0"/>
            <a:t> for the Mean of Y when X1=3 &amp; X2=20.</a:t>
          </a:r>
          <a:endParaRPr lang="en-US" sz="1100"/>
        </a:p>
      </xdr:txBody>
    </xdr:sp>
    <xdr:clientData/>
  </xdr:twoCellAnchor>
  <xdr:twoCellAnchor editAs="oneCell">
    <xdr:from>
      <xdr:col>0</xdr:col>
      <xdr:colOff>9525</xdr:colOff>
      <xdr:row>15</xdr:row>
      <xdr:rowOff>152400</xdr:rowOff>
    </xdr:from>
    <xdr:to>
      <xdr:col>5</xdr:col>
      <xdr:colOff>523875</xdr:colOff>
      <xdr:row>26</xdr:row>
      <xdr:rowOff>0</xdr:rowOff>
    </xdr:to>
    <xdr:pic>
      <xdr:nvPicPr>
        <xdr:cNvPr id="57653" name="Picture 5">
          <a:extLst>
            <a:ext uri="{FF2B5EF4-FFF2-40B4-BE49-F238E27FC236}">
              <a16:creationId xmlns:a16="http://schemas.microsoft.com/office/drawing/2014/main" id="{00000000-0008-0000-1600-000035E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r="25481" b="45406"/>
        <a:stretch>
          <a:fillRect/>
        </a:stretch>
      </xdr:blipFill>
      <xdr:spPr bwMode="auto">
        <a:xfrm>
          <a:off x="9525" y="2647950"/>
          <a:ext cx="2533650" cy="1647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6</xdr:col>
      <xdr:colOff>0</xdr:colOff>
      <xdr:row>11</xdr:row>
      <xdr:rowOff>152400</xdr:rowOff>
    </xdr:from>
    <xdr:to>
      <xdr:col>7</xdr:col>
      <xdr:colOff>95250</xdr:colOff>
      <xdr:row>36</xdr:row>
      <xdr:rowOff>47625</xdr:rowOff>
    </xdr:to>
    <xdr:cxnSp macro="">
      <xdr:nvCxnSpPr>
        <xdr:cNvPr id="7" name="Straight Arrow Connector 6">
          <a:extLst>
            <a:ext uri="{FF2B5EF4-FFF2-40B4-BE49-F238E27FC236}">
              <a16:creationId xmlns:a16="http://schemas.microsoft.com/office/drawing/2014/main" id="{00000000-0008-0000-1600-000007000000}"/>
            </a:ext>
          </a:extLst>
        </xdr:cNvPr>
        <xdr:cNvCxnSpPr/>
      </xdr:nvCxnSpPr>
      <xdr:spPr>
        <a:xfrm rot="16200000" flipH="1">
          <a:off x="1257300" y="3352800"/>
          <a:ext cx="4019550" cy="1276350"/>
        </a:xfrm>
        <a:prstGeom prst="straightConnector1">
          <a:avLst/>
        </a:prstGeom>
        <a:ln w="15875">
          <a:solidFill>
            <a:schemeClr val="accent6">
              <a:lumMod val="75000"/>
            </a:schemeClr>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361950</xdr:colOff>
      <xdr:row>32</xdr:row>
      <xdr:rowOff>9526</xdr:rowOff>
    </xdr:from>
    <xdr:to>
      <xdr:col>15</xdr:col>
      <xdr:colOff>152400</xdr:colOff>
      <xdr:row>34</xdr:row>
      <xdr:rowOff>152401</xdr:rowOff>
    </xdr:to>
    <xdr:sp macro="" textlink="">
      <xdr:nvSpPr>
        <xdr:cNvPr id="8" name="TextBox 7">
          <a:extLst>
            <a:ext uri="{FF2B5EF4-FFF2-40B4-BE49-F238E27FC236}">
              <a16:creationId xmlns:a16="http://schemas.microsoft.com/office/drawing/2014/main" id="{00000000-0008-0000-1600-000008000000}"/>
            </a:ext>
          </a:extLst>
        </xdr:cNvPr>
        <xdr:cNvSpPr txBox="1"/>
      </xdr:nvSpPr>
      <xdr:spPr>
        <a:xfrm>
          <a:off x="7867650" y="5295901"/>
          <a:ext cx="2105025" cy="4762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b="1">
              <a:solidFill>
                <a:schemeClr val="accent6">
                  <a:lumMod val="75000"/>
                </a:schemeClr>
              </a:solidFill>
            </a:rPr>
            <a:t>90% Confidence Interval</a:t>
          </a:r>
          <a:r>
            <a:rPr lang="en-US" sz="1100" b="1" baseline="0">
              <a:solidFill>
                <a:schemeClr val="accent6">
                  <a:lumMod val="75000"/>
                </a:schemeClr>
              </a:solidFill>
            </a:rPr>
            <a:t> for the Mean of Y when X1=3 &amp; X2=20.</a:t>
          </a:r>
          <a:endParaRPr lang="en-US" sz="1100" b="1">
            <a:solidFill>
              <a:schemeClr val="accent6">
                <a:lumMod val="75000"/>
              </a:schemeClr>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57151</xdr:colOff>
      <xdr:row>5</xdr:row>
      <xdr:rowOff>47625</xdr:rowOff>
    </xdr:from>
    <xdr:to>
      <xdr:col>1</xdr:col>
      <xdr:colOff>1857376</xdr:colOff>
      <xdr:row>11</xdr:row>
      <xdr:rowOff>123825</xdr:rowOff>
    </xdr:to>
    <mc:AlternateContent xmlns:mc="http://schemas.openxmlformats.org/markup-compatibility/2006" xmlns:a14="http://schemas.microsoft.com/office/drawing/2010/main">
      <mc:Choice Requires="a14">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57151" y="1076325"/>
              <a:ext cx="2857500" cy="12001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a:p>
              <a:pPr/>
              <a14:m>
                <m:oMathPara xmlns:m="http://schemas.openxmlformats.org/officeDocument/2006/math">
                  <m:oMathParaPr>
                    <m:jc m:val="left"/>
                  </m:oMathParaPr>
                  <m:oMath xmlns:m="http://schemas.openxmlformats.org/officeDocument/2006/math">
                    <m:r>
                      <a:rPr lang="en-US" sz="1400" i="1">
                        <a:latin typeface="Cambria Math"/>
                      </a:rPr>
                      <m:t> </m:t>
                    </m:r>
                    <m:sSub>
                      <m:sSubPr>
                        <m:ctrlPr>
                          <a:rPr lang="en-US" sz="1400" b="1" i="1">
                            <a:solidFill>
                              <a:srgbClr val="0000FF"/>
                            </a:solidFill>
                            <a:latin typeface="Cambria Math" panose="02040503050406030204" pitchFamily="18" charset="0"/>
                          </a:rPr>
                        </m:ctrlPr>
                      </m:sSubPr>
                      <m:e>
                        <m:r>
                          <a:rPr lang="en-US" sz="1400" b="1" i="1">
                            <a:solidFill>
                              <a:srgbClr val="0000FF"/>
                            </a:solidFill>
                            <a:latin typeface="Cambria Math"/>
                          </a:rPr>
                          <m:t>𝒓</m:t>
                        </m:r>
                      </m:e>
                      <m:sub>
                        <m:r>
                          <a:rPr lang="en-US" sz="1400" b="1" i="1">
                            <a:solidFill>
                              <a:srgbClr val="0000FF"/>
                            </a:solidFill>
                            <a:latin typeface="Cambria Math"/>
                          </a:rPr>
                          <m:t>𝑿</m:t>
                        </m:r>
                        <m:r>
                          <a:rPr lang="en-US" sz="1400" b="1" i="1">
                            <a:solidFill>
                              <a:srgbClr val="0000FF"/>
                            </a:solidFill>
                            <a:latin typeface="Cambria Math"/>
                          </a:rPr>
                          <m:t>,</m:t>
                        </m:r>
                        <m:r>
                          <a:rPr lang="en-US" sz="1400" b="1" i="1">
                            <a:solidFill>
                              <a:srgbClr val="0000FF"/>
                            </a:solidFill>
                            <a:latin typeface="Cambria Math"/>
                          </a:rPr>
                          <m:t>𝒀</m:t>
                        </m:r>
                      </m:sub>
                    </m:sSub>
                    <m:r>
                      <a:rPr lang="en-US" sz="1400" b="1" i="0">
                        <a:solidFill>
                          <a:srgbClr val="0000FF"/>
                        </a:solidFill>
                        <a:latin typeface="Cambria Math"/>
                      </a:rPr>
                      <m:t>= </m:t>
                    </m:r>
                    <m:f>
                      <m:fPr>
                        <m:ctrlPr>
                          <a:rPr lang="en-US" sz="1400" b="1" i="1">
                            <a:solidFill>
                              <a:srgbClr val="0000FF"/>
                            </a:solidFill>
                            <a:latin typeface="Cambria Math" panose="02040503050406030204" pitchFamily="18" charset="0"/>
                          </a:rPr>
                        </m:ctrlPr>
                      </m:fPr>
                      <m:num>
                        <m:nary>
                          <m:naryPr>
                            <m:chr m:val="∑"/>
                            <m:subHide m:val="on"/>
                            <m:supHide m:val="on"/>
                            <m:ctrlPr>
                              <a:rPr lang="en-US" sz="1400" b="1" i="1">
                                <a:solidFill>
                                  <a:srgbClr val="0000FF"/>
                                </a:solidFill>
                                <a:latin typeface="Cambria Math" panose="02040503050406030204" pitchFamily="18" charset="0"/>
                              </a:rPr>
                            </m:ctrlPr>
                          </m:naryPr>
                          <m:sub/>
                          <m:sup/>
                          <m:e>
                            <m:r>
                              <a:rPr lang="en-US" sz="1400" b="1" i="0">
                                <a:solidFill>
                                  <a:srgbClr val="0000FF"/>
                                </a:solidFill>
                                <a:latin typeface="Cambria Math"/>
                              </a:rPr>
                              <m:t>(</m:t>
                            </m:r>
                            <m:r>
                              <a:rPr lang="en-US" sz="1400" b="1" i="0">
                                <a:solidFill>
                                  <a:srgbClr val="0000FF"/>
                                </a:solidFill>
                                <a:latin typeface="Cambria Math"/>
                              </a:rPr>
                              <m:t>𝐱</m:t>
                            </m:r>
                            <m:r>
                              <a:rPr lang="en-US" sz="1400" b="1" i="0">
                                <a:solidFill>
                                  <a:srgbClr val="0000FF"/>
                                </a:solidFill>
                                <a:latin typeface="Cambria Math"/>
                              </a:rPr>
                              <m:t>−</m:t>
                            </m:r>
                            <m:acc>
                              <m:accPr>
                                <m:chr m:val="̅"/>
                                <m:ctrlPr>
                                  <a:rPr lang="en-US" sz="1400" b="1" i="1">
                                    <a:solidFill>
                                      <a:srgbClr val="0000FF"/>
                                    </a:solidFill>
                                    <a:latin typeface="Cambria Math" panose="02040503050406030204" pitchFamily="18" charset="0"/>
                                  </a:rPr>
                                </m:ctrlPr>
                              </m:accPr>
                              <m:e>
                                <m:r>
                                  <m:rPr>
                                    <m:sty m:val="p"/>
                                  </m:rPr>
                                  <a:rPr lang="en-US" sz="1400" b="0" i="0">
                                    <a:solidFill>
                                      <a:srgbClr val="0000FF"/>
                                    </a:solidFill>
                                    <a:latin typeface="Cambria Math"/>
                                  </a:rPr>
                                  <m:t>x</m:t>
                                </m:r>
                              </m:e>
                            </m:acc>
                            <m:r>
                              <a:rPr lang="en-US" sz="1400" b="1" i="0">
                                <a:solidFill>
                                  <a:srgbClr val="0000FF"/>
                                </a:solidFill>
                                <a:latin typeface="Cambria Math"/>
                              </a:rPr>
                              <m:t>)</m:t>
                            </m:r>
                            <m:r>
                              <a:rPr lang="en-US" sz="1400" b="1" i="0">
                                <a:solidFill>
                                  <a:srgbClr val="0000FF"/>
                                </a:solidFill>
                                <a:latin typeface="Cambria Math"/>
                                <a:ea typeface="Cambria Math"/>
                              </a:rPr>
                              <m:t>∗(</m:t>
                            </m:r>
                            <m:r>
                              <a:rPr lang="en-US" sz="1400" b="1" i="0">
                                <a:solidFill>
                                  <a:srgbClr val="0000FF"/>
                                </a:solidFill>
                                <a:latin typeface="Cambria Math"/>
                                <a:ea typeface="Cambria Math"/>
                              </a:rPr>
                              <m:t>𝐲</m:t>
                            </m:r>
                            <m:r>
                              <a:rPr lang="en-US" sz="1400" b="1" i="0">
                                <a:solidFill>
                                  <a:srgbClr val="0000FF"/>
                                </a:solidFill>
                                <a:latin typeface="Cambria Math"/>
                                <a:ea typeface="Cambria Math"/>
                              </a:rPr>
                              <m:t>−</m:t>
                            </m:r>
                            <m:acc>
                              <m:accPr>
                                <m:chr m:val="̅"/>
                                <m:ctrlPr>
                                  <a:rPr lang="en-US" sz="1400" b="1" i="1">
                                    <a:solidFill>
                                      <a:srgbClr val="0000FF"/>
                                    </a:solidFill>
                                    <a:latin typeface="Cambria Math" panose="02040503050406030204" pitchFamily="18" charset="0"/>
                                    <a:ea typeface="Cambria Math"/>
                                  </a:rPr>
                                </m:ctrlPr>
                              </m:accPr>
                              <m:e>
                                <m:r>
                                  <m:rPr>
                                    <m:sty m:val="p"/>
                                  </m:rPr>
                                  <a:rPr lang="en-US" sz="1400" b="0" i="0">
                                    <a:solidFill>
                                      <a:srgbClr val="0000FF"/>
                                    </a:solidFill>
                                    <a:latin typeface="Cambria Math"/>
                                    <a:ea typeface="Cambria Math"/>
                                  </a:rPr>
                                  <m:t>y</m:t>
                                </m:r>
                              </m:e>
                            </m:acc>
                            <m:r>
                              <a:rPr lang="en-US" sz="1400" b="1" i="0">
                                <a:solidFill>
                                  <a:srgbClr val="0000FF"/>
                                </a:solidFill>
                                <a:latin typeface="Cambria Math"/>
                                <a:ea typeface="Cambria Math"/>
                              </a:rPr>
                              <m:t>)</m:t>
                            </m:r>
                          </m:e>
                        </m:nary>
                      </m:num>
                      <m:den>
                        <m:rad>
                          <m:radPr>
                            <m:degHide m:val="on"/>
                            <m:ctrlPr>
                              <a:rPr lang="en-US" sz="1400" b="1" i="1">
                                <a:solidFill>
                                  <a:srgbClr val="0000FF"/>
                                </a:solidFill>
                                <a:latin typeface="Cambria Math" panose="02040503050406030204" pitchFamily="18" charset="0"/>
                              </a:rPr>
                            </m:ctrlPr>
                          </m:radPr>
                          <m:deg/>
                          <m:e>
                            <m:sSup>
                              <m:sSupPr>
                                <m:ctrlPr>
                                  <a:rPr lang="en-US" sz="1400" b="1" i="1">
                                    <a:solidFill>
                                      <a:srgbClr val="0000FF"/>
                                    </a:solidFill>
                                    <a:latin typeface="Cambria Math" panose="02040503050406030204" pitchFamily="18" charset="0"/>
                                  </a:rPr>
                                </m:ctrlPr>
                              </m:sSupPr>
                              <m:e>
                                <m:nary>
                                  <m:naryPr>
                                    <m:chr m:val="∑"/>
                                    <m:subHide m:val="on"/>
                                    <m:supHide m:val="on"/>
                                    <m:ctrlPr>
                                      <a:rPr lang="en-US" sz="1400" b="1" i="1">
                                        <a:solidFill>
                                          <a:srgbClr val="0000FF"/>
                                        </a:solidFill>
                                        <a:effectLst/>
                                        <a:latin typeface="Cambria Math" panose="02040503050406030204" pitchFamily="18" charset="0"/>
                                        <a:ea typeface="+mn-ea"/>
                                        <a:cs typeface="+mn-cs"/>
                                      </a:rPr>
                                    </m:ctrlPr>
                                  </m:naryPr>
                                  <m:sub/>
                                  <m:sup/>
                                  <m:e>
                                    <m:d>
                                      <m:dPr>
                                        <m:ctrlPr>
                                          <a:rPr lang="en-US" sz="1400" b="1" i="1">
                                            <a:solidFill>
                                              <a:srgbClr val="0000FF"/>
                                            </a:solidFill>
                                            <a:effectLst/>
                                            <a:latin typeface="Cambria Math" panose="02040503050406030204" pitchFamily="18" charset="0"/>
                                            <a:ea typeface="+mn-ea"/>
                                            <a:cs typeface="+mn-cs"/>
                                          </a:rPr>
                                        </m:ctrlPr>
                                      </m:dPr>
                                      <m:e>
                                        <m:r>
                                          <a:rPr lang="en-US" sz="1400" b="1" i="0">
                                            <a:solidFill>
                                              <a:srgbClr val="0000FF"/>
                                            </a:solidFill>
                                            <a:effectLst/>
                                            <a:latin typeface="Cambria Math"/>
                                            <a:ea typeface="+mn-ea"/>
                                            <a:cs typeface="+mn-cs"/>
                                          </a:rPr>
                                          <m:t>𝐱</m:t>
                                        </m:r>
                                        <m:r>
                                          <a:rPr lang="en-US" sz="1400" b="1" i="0">
                                            <a:solidFill>
                                              <a:srgbClr val="0000FF"/>
                                            </a:solidFill>
                                            <a:effectLst/>
                                            <a:latin typeface="Cambria Math"/>
                                            <a:ea typeface="+mn-ea"/>
                                            <a:cs typeface="+mn-cs"/>
                                          </a:rPr>
                                          <m:t>−</m:t>
                                        </m:r>
                                        <m:acc>
                                          <m:accPr>
                                            <m:chr m:val="̅"/>
                                            <m:ctrlPr>
                                              <a:rPr lang="en-US" sz="1400" b="1" i="1">
                                                <a:solidFill>
                                                  <a:srgbClr val="0000FF"/>
                                                </a:solidFill>
                                                <a:effectLst/>
                                                <a:latin typeface="Cambria Math" panose="02040503050406030204" pitchFamily="18" charset="0"/>
                                                <a:ea typeface="+mn-ea"/>
                                                <a:cs typeface="+mn-cs"/>
                                              </a:rPr>
                                            </m:ctrlPr>
                                          </m:accPr>
                                          <m:e>
                                            <m:r>
                                              <m:rPr>
                                                <m:sty m:val="p"/>
                                              </m:rPr>
                                              <a:rPr lang="en-US" sz="1400" b="0" i="0">
                                                <a:solidFill>
                                                  <a:srgbClr val="0000FF"/>
                                                </a:solidFill>
                                                <a:effectLst/>
                                                <a:latin typeface="Cambria Math"/>
                                                <a:ea typeface="+mn-ea"/>
                                                <a:cs typeface="+mn-cs"/>
                                              </a:rPr>
                                              <m:t>x</m:t>
                                            </m:r>
                                          </m:e>
                                        </m:acc>
                                      </m:e>
                                    </m:d>
                                  </m:e>
                                </m:nary>
                              </m:e>
                              <m:sup>
                                <m:r>
                                  <a:rPr lang="en-US" sz="1400" b="1" i="0">
                                    <a:solidFill>
                                      <a:srgbClr val="0000FF"/>
                                    </a:solidFill>
                                    <a:latin typeface="Cambria Math"/>
                                  </a:rPr>
                                  <m:t>𝟐</m:t>
                                </m:r>
                              </m:sup>
                            </m:sSup>
                            <m:r>
                              <a:rPr lang="en-US" sz="1400" b="1" i="0">
                                <a:solidFill>
                                  <a:srgbClr val="0000FF"/>
                                </a:solidFill>
                                <a:latin typeface="Cambria Math"/>
                                <a:ea typeface="Cambria Math"/>
                              </a:rPr>
                              <m:t>∗</m:t>
                            </m:r>
                            <m:sSup>
                              <m:sSupPr>
                                <m:ctrlPr>
                                  <a:rPr lang="en-US" sz="1400" b="1" i="1">
                                    <a:solidFill>
                                      <a:srgbClr val="0000FF"/>
                                    </a:solidFill>
                                    <a:latin typeface="Cambria Math" panose="02040503050406030204" pitchFamily="18" charset="0"/>
                                    <a:ea typeface="Cambria Math"/>
                                  </a:rPr>
                                </m:ctrlPr>
                              </m:sSupPr>
                              <m:e>
                                <m:nary>
                                  <m:naryPr>
                                    <m:chr m:val="∑"/>
                                    <m:subHide m:val="on"/>
                                    <m:supHide m:val="on"/>
                                    <m:ctrlPr>
                                      <a:rPr lang="en-US" sz="1400" b="1" i="1">
                                        <a:solidFill>
                                          <a:srgbClr val="0000FF"/>
                                        </a:solidFill>
                                        <a:effectLst/>
                                        <a:latin typeface="Cambria Math" panose="02040503050406030204" pitchFamily="18" charset="0"/>
                                        <a:ea typeface="+mn-ea"/>
                                        <a:cs typeface="+mn-cs"/>
                                      </a:rPr>
                                    </m:ctrlPr>
                                  </m:naryPr>
                                  <m:sub/>
                                  <m:sup/>
                                  <m:e>
                                    <m:d>
                                      <m:dPr>
                                        <m:ctrlPr>
                                          <a:rPr lang="en-US" sz="1400" b="1" i="1">
                                            <a:solidFill>
                                              <a:srgbClr val="0000FF"/>
                                            </a:solidFill>
                                            <a:effectLst/>
                                            <a:latin typeface="Cambria Math" panose="02040503050406030204" pitchFamily="18" charset="0"/>
                                            <a:ea typeface="+mn-ea"/>
                                            <a:cs typeface="+mn-cs"/>
                                          </a:rPr>
                                        </m:ctrlPr>
                                      </m:dPr>
                                      <m:e>
                                        <m:r>
                                          <a:rPr lang="en-US" sz="1400" b="1" i="0">
                                            <a:solidFill>
                                              <a:srgbClr val="0000FF"/>
                                            </a:solidFill>
                                            <a:effectLst/>
                                            <a:latin typeface="Cambria Math"/>
                                            <a:ea typeface="+mn-ea"/>
                                            <a:cs typeface="+mn-cs"/>
                                          </a:rPr>
                                          <m:t>𝐲</m:t>
                                        </m:r>
                                        <m:r>
                                          <a:rPr lang="en-US" sz="1400" b="1" i="0">
                                            <a:solidFill>
                                              <a:srgbClr val="0000FF"/>
                                            </a:solidFill>
                                            <a:effectLst/>
                                            <a:latin typeface="Cambria Math"/>
                                            <a:ea typeface="+mn-ea"/>
                                            <a:cs typeface="+mn-cs"/>
                                          </a:rPr>
                                          <m:t>−</m:t>
                                        </m:r>
                                        <m:acc>
                                          <m:accPr>
                                            <m:chr m:val="̅"/>
                                            <m:ctrlPr>
                                              <a:rPr lang="en-US" sz="1400" b="1" i="1">
                                                <a:solidFill>
                                                  <a:srgbClr val="0000FF"/>
                                                </a:solidFill>
                                                <a:effectLst/>
                                                <a:latin typeface="Cambria Math" panose="02040503050406030204" pitchFamily="18" charset="0"/>
                                                <a:ea typeface="+mn-ea"/>
                                                <a:cs typeface="+mn-cs"/>
                                              </a:rPr>
                                            </m:ctrlPr>
                                          </m:accPr>
                                          <m:e>
                                            <m:r>
                                              <m:rPr>
                                                <m:sty m:val="p"/>
                                              </m:rPr>
                                              <a:rPr lang="en-US" sz="1400" b="0" i="0">
                                                <a:solidFill>
                                                  <a:srgbClr val="0000FF"/>
                                                </a:solidFill>
                                                <a:effectLst/>
                                                <a:latin typeface="Cambria Math"/>
                                                <a:ea typeface="+mn-ea"/>
                                                <a:cs typeface="+mn-cs"/>
                                              </a:rPr>
                                              <m:t>y</m:t>
                                            </m:r>
                                          </m:e>
                                        </m:acc>
                                      </m:e>
                                    </m:d>
                                  </m:e>
                                </m:nary>
                              </m:e>
                              <m:sup>
                                <m:r>
                                  <a:rPr lang="en-US" sz="1400" b="1" i="0">
                                    <a:solidFill>
                                      <a:srgbClr val="0000FF"/>
                                    </a:solidFill>
                                    <a:latin typeface="Cambria Math"/>
                                    <a:ea typeface="Cambria Math"/>
                                  </a:rPr>
                                  <m:t>𝟐</m:t>
                                </m:r>
                              </m:sup>
                            </m:sSup>
                          </m:e>
                        </m:rad>
                      </m:den>
                    </m:f>
                  </m:oMath>
                </m:oMathPara>
              </a14:m>
              <a:endParaRPr lang="en-US" sz="1400" b="1" i="0"/>
            </a:p>
          </xdr:txBody>
        </xdr:sp>
      </mc:Choice>
      <mc:Fallback xmlns="">
        <xdr:sp macro="" textlink="">
          <xdr:nvSpPr>
            <xdr:cNvPr id="2" name="TextBox 1"/>
            <xdr:cNvSpPr txBox="1"/>
          </xdr:nvSpPr>
          <xdr:spPr>
            <a:xfrm xmlns:a="http://schemas.openxmlformats.org/drawingml/2006/main">
              <a:off x="57151" y="1076325"/>
              <a:ext cx="2857500" cy="1200150"/>
            </a:xfrm>
            <a:prstGeom xmlns:a="http://schemas.openxmlformats.org/drawingml/2006/main" prst="rect">
              <a:avLst/>
            </a:prstGeom>
            <a:solidFill xmlns:a="http://schemas.openxmlformats.org/drawingml/2006/main">
              <a:schemeClr val="lt1"/>
            </a:solidFill>
            <a:ln xmlns:a="http://schemas.openxmlformats.org/drawingml/2006/main" w="9525" cmpd="sng">
              <a:solidFill>
                <a:schemeClr val="lt1">
                  <a:shade val="50000"/>
                </a:schemeClr>
              </a:solidFill>
            </a:ln>
          </xdr:spPr>
          <x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xdr:style>
          <xdr:txBody>
            <a:bodyPr xmlns:a="http://schemas.openxmlformats.org/drawingml/2006/main" vertOverflow="clip" horzOverflow="clip" wrap="square" rtlCol="0" anchor="t"/>
            <a:lstStyle xmlns:a="http://schemas.openxmlformats.org/drawingml/2006/main"/>
            <a:p xmlns:a="http://schemas.openxmlformats.org/drawingml/2006/main">
              <a:endParaRPr lang="en-US" sz="1100"/>
            </a:p>
            <a:p xmlns:a="http://schemas.openxmlformats.org/drawingml/2006/main">
              <a:pPr/>
              <a:r>
                <a:rPr lang="en-US" sz="1400" i="0">
                  <a:latin typeface="Cambria Math"/>
                </a:rPr>
                <a:t> </a:t>
              </a:r>
              <a:r>
                <a:rPr lang="en-US" sz="1400" b="1" i="0">
                  <a:solidFill>
                    <a:srgbClr val="0000FF"/>
                  </a:solidFill>
                  <a:latin typeface="Cambria Math"/>
                </a:rPr>
                <a:t>𝒓</a:t>
              </a:r>
              <a:r>
                <a:rPr lang="en-US" sz="1400" b="1" i="0">
                  <a:solidFill>
                    <a:srgbClr val="0000FF"/>
                  </a:solidFill>
                  <a:latin typeface="Cambria Math" panose="02040503050406030204" pitchFamily="18" charset="0"/>
                </a:rPr>
                <a:t>_(</a:t>
              </a:r>
              <a:r>
                <a:rPr lang="en-US" sz="1400" b="1" i="0">
                  <a:solidFill>
                    <a:srgbClr val="0000FF"/>
                  </a:solidFill>
                  <a:latin typeface="Cambria Math"/>
                </a:rPr>
                <a:t>𝑿,𝒀</a:t>
              </a:r>
              <a:r>
                <a:rPr lang="en-US" sz="1400" b="1" i="0">
                  <a:solidFill>
                    <a:srgbClr val="0000FF"/>
                  </a:solidFill>
                  <a:latin typeface="Cambria Math" panose="02040503050406030204" pitchFamily="18" charset="0"/>
                </a:rPr>
                <a:t>)</a:t>
              </a:r>
              <a:r>
                <a:rPr lang="en-US" sz="1400" b="1" i="0">
                  <a:solidFill>
                    <a:srgbClr val="0000FF"/>
                  </a:solidFill>
                  <a:latin typeface="Cambria Math"/>
                </a:rPr>
                <a:t>= </a:t>
              </a:r>
              <a:r>
                <a:rPr lang="en-US" sz="1400" b="1" i="0">
                  <a:solidFill>
                    <a:srgbClr val="0000FF"/>
                  </a:solidFill>
                  <a:latin typeface="Cambria Math" panose="02040503050406030204" pitchFamily="18" charset="0"/>
                </a:rPr>
                <a:t> (∑</a:t>
              </a:r>
              <a:r>
                <a:rPr lang="en-US" sz="1400" b="1" i="0">
                  <a:solidFill>
                    <a:srgbClr val="0000FF"/>
                  </a:solidFill>
                  <a:latin typeface="Cambria Math" panose="02040503050406030204" pitchFamily="18" charset="0"/>
                  <a:ea typeface="Cambria Math"/>
                </a:rPr>
                <a:t>▒〖</a:t>
              </a:r>
              <a:r>
                <a:rPr lang="en-US" sz="1400" b="1" i="0">
                  <a:solidFill>
                    <a:srgbClr val="0000FF"/>
                  </a:solidFill>
                  <a:latin typeface="Cambria Math"/>
                </a:rPr>
                <a:t>(𝐱−</a:t>
              </a:r>
              <a:r>
                <a:rPr lang="en-US" sz="1400" b="0" i="0">
                  <a:solidFill>
                    <a:srgbClr val="0000FF"/>
                  </a:solidFill>
                  <a:latin typeface="Cambria Math"/>
                </a:rPr>
                <a:t>x</a:t>
              </a:r>
              <a:r>
                <a:rPr lang="en-US" sz="1400" b="1" i="0">
                  <a:solidFill>
                    <a:srgbClr val="0000FF"/>
                  </a:solidFill>
                  <a:latin typeface="Cambria Math" panose="02040503050406030204" pitchFamily="18" charset="0"/>
                </a:rPr>
                <a:t> ̅</a:t>
              </a:r>
              <a:r>
                <a:rPr lang="en-US" sz="1400" b="1" i="0">
                  <a:solidFill>
                    <a:srgbClr val="0000FF"/>
                  </a:solidFill>
                  <a:latin typeface="Cambria Math"/>
                </a:rPr>
                <a:t>)</a:t>
              </a:r>
              <a:r>
                <a:rPr lang="en-US" sz="1400" b="1" i="0">
                  <a:solidFill>
                    <a:srgbClr val="0000FF"/>
                  </a:solidFill>
                  <a:latin typeface="Cambria Math"/>
                  <a:ea typeface="Cambria Math"/>
                </a:rPr>
                <a:t>∗(𝐲−</a:t>
              </a:r>
              <a:r>
                <a:rPr lang="en-US" sz="1400" b="0" i="0">
                  <a:solidFill>
                    <a:srgbClr val="0000FF"/>
                  </a:solidFill>
                  <a:latin typeface="Cambria Math"/>
                  <a:ea typeface="Cambria Math"/>
                </a:rPr>
                <a:t>y</a:t>
              </a:r>
              <a:r>
                <a:rPr lang="en-US" sz="1400" b="1" i="0">
                  <a:solidFill>
                    <a:srgbClr val="0000FF"/>
                  </a:solidFill>
                  <a:latin typeface="Cambria Math" panose="02040503050406030204" pitchFamily="18" charset="0"/>
                  <a:ea typeface="Cambria Math"/>
                </a:rPr>
                <a:t> ̅</a:t>
              </a:r>
              <a:r>
                <a:rPr lang="en-US" sz="1400" b="1" i="0">
                  <a:solidFill>
                    <a:srgbClr val="0000FF"/>
                  </a:solidFill>
                  <a:latin typeface="Cambria Math"/>
                  <a:ea typeface="Cambria Math"/>
                </a:rPr>
                <a:t>)</a:t>
              </a:r>
              <a:r>
                <a:rPr lang="en-US" sz="1400" b="1" i="0">
                  <a:solidFill>
                    <a:srgbClr val="0000FF"/>
                  </a:solidFill>
                  <a:latin typeface="Cambria Math" panose="02040503050406030204" pitchFamily="18" charset="0"/>
                  <a:ea typeface="Cambria Math"/>
                </a:rPr>
                <a:t>〗)/√(</a:t>
              </a:r>
              <a:r>
                <a:rPr lang="en-US" sz="1400" b="1" i="0">
                  <a:solidFill>
                    <a:srgbClr val="0000FF"/>
                  </a:solidFill>
                  <a:effectLst/>
                  <a:latin typeface="Cambria Math" panose="02040503050406030204" pitchFamily="18" charset="0"/>
                  <a:ea typeface="+mn-ea"/>
                  <a:cs typeface="+mn-cs"/>
                </a:rPr>
                <a:t>∑▒(</a:t>
              </a:r>
              <a:r>
                <a:rPr lang="en-US" sz="1400" b="1" i="0">
                  <a:solidFill>
                    <a:srgbClr val="0000FF"/>
                  </a:solidFill>
                  <a:effectLst/>
                  <a:latin typeface="Cambria Math"/>
                  <a:ea typeface="+mn-ea"/>
                  <a:cs typeface="+mn-cs"/>
                </a:rPr>
                <a:t>𝐱−</a:t>
              </a:r>
              <a:r>
                <a:rPr lang="en-US" sz="1400" b="0" i="0">
                  <a:solidFill>
                    <a:srgbClr val="0000FF"/>
                  </a:solidFill>
                  <a:effectLst/>
                  <a:latin typeface="Cambria Math"/>
                  <a:ea typeface="+mn-ea"/>
                  <a:cs typeface="+mn-cs"/>
                </a:rPr>
                <a:t>x</a:t>
              </a:r>
              <a:r>
                <a:rPr lang="en-US" sz="1400" b="1" i="0">
                  <a:solidFill>
                    <a:srgbClr val="0000FF"/>
                  </a:solidFill>
                  <a:effectLst/>
                  <a:latin typeface="Cambria Math" panose="02040503050406030204" pitchFamily="18" charset="0"/>
                  <a:ea typeface="+mn-ea"/>
                  <a:cs typeface="+mn-cs"/>
                </a:rPr>
                <a:t> ̅ ) ^</a:t>
              </a:r>
              <a:r>
                <a:rPr lang="en-US" sz="1400" b="1" i="0">
                  <a:solidFill>
                    <a:srgbClr val="0000FF"/>
                  </a:solidFill>
                  <a:latin typeface="Cambria Math"/>
                </a:rPr>
                <a:t>𝟐</a:t>
              </a:r>
              <a:r>
                <a:rPr lang="en-US" sz="1400" b="1" i="0">
                  <a:solidFill>
                    <a:srgbClr val="0000FF"/>
                  </a:solidFill>
                  <a:latin typeface="Cambria Math"/>
                  <a:ea typeface="Cambria Math"/>
                </a:rPr>
                <a:t>∗</a:t>
              </a:r>
              <a:r>
                <a:rPr lang="en-US" sz="1400" b="1" i="0">
                  <a:solidFill>
                    <a:srgbClr val="0000FF"/>
                  </a:solidFill>
                  <a:effectLst/>
                  <a:latin typeface="Cambria Math" panose="02040503050406030204" pitchFamily="18" charset="0"/>
                  <a:ea typeface="+mn-ea"/>
                  <a:cs typeface="+mn-cs"/>
                </a:rPr>
                <a:t>∑▒(</a:t>
              </a:r>
              <a:r>
                <a:rPr lang="en-US" sz="1400" b="1" i="0">
                  <a:solidFill>
                    <a:srgbClr val="0000FF"/>
                  </a:solidFill>
                  <a:effectLst/>
                  <a:latin typeface="Cambria Math"/>
                  <a:ea typeface="+mn-ea"/>
                  <a:cs typeface="+mn-cs"/>
                </a:rPr>
                <a:t>𝐲−</a:t>
              </a:r>
              <a:r>
                <a:rPr lang="en-US" sz="1400" b="0" i="0">
                  <a:solidFill>
                    <a:srgbClr val="0000FF"/>
                  </a:solidFill>
                  <a:effectLst/>
                  <a:latin typeface="Cambria Math"/>
                  <a:ea typeface="+mn-ea"/>
                  <a:cs typeface="+mn-cs"/>
                </a:rPr>
                <a:t>y</a:t>
              </a:r>
              <a:r>
                <a:rPr lang="en-US" sz="1400" b="1" i="0">
                  <a:solidFill>
                    <a:srgbClr val="0000FF"/>
                  </a:solidFill>
                  <a:effectLst/>
                  <a:latin typeface="Cambria Math" panose="02040503050406030204" pitchFamily="18" charset="0"/>
                  <a:ea typeface="+mn-ea"/>
                  <a:cs typeface="+mn-cs"/>
                </a:rPr>
                <a:t> ̅ ) </a:t>
              </a:r>
              <a:r>
                <a:rPr lang="en-US" sz="1400" b="1" i="0">
                  <a:solidFill>
                    <a:srgbClr val="0000FF"/>
                  </a:solidFill>
                  <a:effectLst/>
                  <a:latin typeface="Cambria Math" panose="02040503050406030204" pitchFamily="18" charset="0"/>
                  <a:ea typeface="Cambria Math"/>
                  <a:cs typeface="+mn-cs"/>
                </a:rPr>
                <a:t>^</a:t>
              </a:r>
              <a:r>
                <a:rPr lang="en-US" sz="1400" b="1" i="0">
                  <a:solidFill>
                    <a:srgbClr val="0000FF"/>
                  </a:solidFill>
                  <a:latin typeface="Cambria Math"/>
                  <a:ea typeface="Cambria Math"/>
                </a:rPr>
                <a:t>𝟐</a:t>
              </a:r>
              <a:r>
                <a:rPr lang="en-US" sz="1400" b="1" i="0">
                  <a:solidFill>
                    <a:srgbClr val="0000FF"/>
                  </a:solidFill>
                  <a:latin typeface="Cambria Math" panose="02040503050406030204" pitchFamily="18" charset="0"/>
                  <a:ea typeface="Cambria Math"/>
                </a:rPr>
                <a:t> )</a:t>
              </a:r>
              <a:endParaRPr lang="en-US" sz="1400" b="1" i="0"/>
            </a:p>
          </xdr:txBody>
        </xdr:sp>
      </mc:Fallback>
    </mc:AlternateContent>
    <xdr:clientData/>
  </xdr:twoCellAnchor>
  <xdr:twoCellAnchor>
    <xdr:from>
      <xdr:col>0</xdr:col>
      <xdr:colOff>76198</xdr:colOff>
      <xdr:row>14</xdr:row>
      <xdr:rowOff>47625</xdr:rowOff>
    </xdr:from>
    <xdr:to>
      <xdr:col>5</xdr:col>
      <xdr:colOff>542924</xdr:colOff>
      <xdr:row>16</xdr:row>
      <xdr:rowOff>142874</xdr:rowOff>
    </xdr:to>
    <xdr:sp macro="" textlink="">
      <xdr:nvSpPr>
        <xdr:cNvPr id="4" name="TextBox 3">
          <a:extLst>
            <a:ext uri="{FF2B5EF4-FFF2-40B4-BE49-F238E27FC236}">
              <a16:creationId xmlns:a16="http://schemas.microsoft.com/office/drawing/2014/main" id="{00000000-0008-0000-0200-000004000000}"/>
            </a:ext>
          </a:extLst>
        </xdr:cNvPr>
        <xdr:cNvSpPr txBox="1"/>
      </xdr:nvSpPr>
      <xdr:spPr>
        <a:xfrm>
          <a:off x="76198" y="3009900"/>
          <a:ext cx="6467476" cy="5143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1">
              <a:solidFill>
                <a:srgbClr val="C00000"/>
              </a:solidFill>
              <a:latin typeface="Arial" pitchFamily="34" charset="0"/>
              <a:cs typeface="Arial" pitchFamily="34" charset="0"/>
            </a:rPr>
            <a:t>There is a Correlation procedure in Data Analysis that will produce an array</a:t>
          </a:r>
          <a:r>
            <a:rPr lang="en-US" sz="1200" b="1" baseline="0">
              <a:solidFill>
                <a:srgbClr val="C00000"/>
              </a:solidFill>
              <a:latin typeface="Arial" pitchFamily="34" charset="0"/>
              <a:cs typeface="Arial" pitchFamily="34" charset="0"/>
            </a:rPr>
            <a:t> (matrix) of all possible correlations between columns of data for two or more variables.</a:t>
          </a:r>
          <a:endParaRPr lang="en-US" sz="1200" b="1">
            <a:solidFill>
              <a:srgbClr val="C00000"/>
            </a:solidFill>
            <a:latin typeface="Arial" pitchFamily="34" charset="0"/>
            <a:cs typeface="Arial" pitchFamily="34"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66675</xdr:colOff>
      <xdr:row>0</xdr:row>
      <xdr:rowOff>0</xdr:rowOff>
    </xdr:from>
    <xdr:to>
      <xdr:col>9</xdr:col>
      <xdr:colOff>85725</xdr:colOff>
      <xdr:row>25</xdr:row>
      <xdr:rowOff>47625</xdr:rowOff>
    </xdr:to>
    <xdr:sp macro="" textlink="">
      <xdr:nvSpPr>
        <xdr:cNvPr id="1025" name="Text 1">
          <a:extLst>
            <a:ext uri="{FF2B5EF4-FFF2-40B4-BE49-F238E27FC236}">
              <a16:creationId xmlns:a16="http://schemas.microsoft.com/office/drawing/2014/main" id="{00000000-0008-0000-0300-000001040000}"/>
            </a:ext>
          </a:extLst>
        </xdr:cNvPr>
        <xdr:cNvSpPr txBox="1">
          <a:spLocks noChangeArrowheads="1"/>
        </xdr:cNvSpPr>
      </xdr:nvSpPr>
      <xdr:spPr bwMode="auto">
        <a:xfrm>
          <a:off x="66675" y="0"/>
          <a:ext cx="5505450" cy="4095750"/>
        </a:xfrm>
        <a:prstGeom prst="rect">
          <a:avLst/>
        </a:prstGeom>
        <a:solidFill>
          <a:srgbClr val="FFFFFF"/>
        </a:solidFill>
        <a:ln w="9525">
          <a:solidFill>
            <a:srgbClr val="000000"/>
          </a:solidFill>
          <a:miter lim="800000"/>
          <a:headEnd/>
          <a:tailEnd/>
        </a:ln>
      </xdr:spPr>
      <xdr:txBody>
        <a:bodyPr vertOverflow="clip" wrap="square" lIns="36576" tIns="27432" rIns="0" bIns="0" anchor="t" upright="1"/>
        <a:lstStyle/>
        <a:p>
          <a:pPr algn="l" rtl="0">
            <a:defRPr sz="1000"/>
          </a:pPr>
          <a:r>
            <a:rPr lang="en-US" sz="1300" b="1" i="0" u="none" strike="noStrike" baseline="0">
              <a:solidFill>
                <a:srgbClr val="000000"/>
              </a:solidFill>
              <a:latin typeface="Arial"/>
              <a:cs typeface="Arial"/>
            </a:rPr>
            <a:t>Regression Analysis uses a mathematical model to describe the relationship between one variable and one or more other variables.</a:t>
          </a:r>
        </a:p>
        <a:p>
          <a:pPr algn="l" rtl="0">
            <a:defRPr sz="1000"/>
          </a:pPr>
          <a:endParaRPr lang="en-US" sz="1400" b="0" i="0" u="none" strike="noStrike" baseline="0">
            <a:solidFill>
              <a:srgbClr val="000000"/>
            </a:solidFill>
            <a:latin typeface="Arial"/>
            <a:cs typeface="Arial"/>
          </a:endParaRPr>
        </a:p>
        <a:p>
          <a:pPr algn="l" rtl="0">
            <a:defRPr sz="1000"/>
          </a:pPr>
          <a:r>
            <a:rPr lang="en-US" sz="1400" b="0" i="0" u="none" strike="noStrike" baseline="0">
              <a:solidFill>
                <a:schemeClr val="accent2">
                  <a:lumMod val="75000"/>
                </a:schemeClr>
              </a:solidFill>
              <a:latin typeface="Arial"/>
              <a:cs typeface="Arial"/>
            </a:rPr>
            <a:t>Dependent Variable </a:t>
          </a:r>
          <a:r>
            <a:rPr lang="en-US" sz="1400" b="0" i="0" u="none" strike="noStrike" baseline="0">
              <a:solidFill>
                <a:srgbClr val="000000"/>
              </a:solidFill>
              <a:latin typeface="Arial"/>
              <a:cs typeface="Arial"/>
            </a:rPr>
            <a:t>= f[ </a:t>
          </a:r>
          <a:r>
            <a:rPr lang="en-US" sz="1400" b="0" i="0" u="none" strike="noStrike" baseline="0">
              <a:solidFill>
                <a:srgbClr val="00B050"/>
              </a:solidFill>
              <a:latin typeface="Arial"/>
              <a:cs typeface="Arial"/>
            </a:rPr>
            <a:t>Independent Variable(s) </a:t>
          </a:r>
          <a:r>
            <a:rPr lang="en-US" sz="1400" b="0" i="0" u="none" strike="noStrike" baseline="0">
              <a:solidFill>
                <a:sysClr val="windowText" lastClr="000000"/>
              </a:solidFill>
              <a:latin typeface="Arial"/>
              <a:cs typeface="Arial"/>
            </a:rPr>
            <a:t>] </a:t>
          </a:r>
          <a:r>
            <a:rPr lang="en-US" sz="1400" b="0" i="0" u="none" strike="noStrike" baseline="0">
              <a:solidFill>
                <a:srgbClr val="000000"/>
              </a:solidFill>
              <a:latin typeface="Arial"/>
              <a:cs typeface="Arial"/>
            </a:rPr>
            <a:t>or</a:t>
          </a: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0" i="0" baseline="0">
              <a:solidFill>
                <a:schemeClr val="accent2">
                  <a:lumMod val="75000"/>
                </a:schemeClr>
              </a:solidFill>
              <a:latin typeface="Arial" pitchFamily="34" charset="0"/>
              <a:ea typeface="+mn-ea"/>
              <a:cs typeface="Arial" pitchFamily="34" charset="0"/>
            </a:rPr>
            <a:t>Response Variable </a:t>
          </a:r>
          <a:r>
            <a:rPr lang="en-US" sz="1400" b="0" i="0" baseline="0">
              <a:latin typeface="Arial" pitchFamily="34" charset="0"/>
              <a:ea typeface="+mn-ea"/>
              <a:cs typeface="Arial" pitchFamily="34" charset="0"/>
            </a:rPr>
            <a:t>= f[ </a:t>
          </a:r>
          <a:r>
            <a:rPr lang="en-US" sz="1400" b="0" i="0" baseline="0">
              <a:solidFill>
                <a:srgbClr val="00B050"/>
              </a:solidFill>
              <a:latin typeface="Arial" pitchFamily="34" charset="0"/>
              <a:ea typeface="+mn-ea"/>
              <a:cs typeface="Arial" pitchFamily="34" charset="0"/>
            </a:rPr>
            <a:t>Predictor Variable(s) </a:t>
          </a:r>
          <a:r>
            <a:rPr lang="en-US" sz="1400" b="0" i="0" baseline="0">
              <a:latin typeface="Arial" pitchFamily="34" charset="0"/>
              <a:ea typeface="+mn-ea"/>
              <a:cs typeface="Arial" pitchFamily="34" charset="0"/>
            </a:rPr>
            <a:t>] or</a:t>
          </a:r>
          <a:endParaRPr lang="en-US" sz="1400">
            <a:latin typeface="Arial" pitchFamily="34" charset="0"/>
            <a:cs typeface="Arial" pitchFamily="34" charset="0"/>
          </a:endParaRPr>
        </a:p>
        <a:p>
          <a:pPr algn="l" rtl="0">
            <a:defRPr sz="1000"/>
          </a:pPr>
          <a:r>
            <a:rPr lang="en-US" sz="1400" b="0" i="0" u="none" strike="noStrike" baseline="0">
              <a:solidFill>
                <a:schemeClr val="accent2">
                  <a:lumMod val="75000"/>
                </a:schemeClr>
              </a:solidFill>
              <a:latin typeface="Arial"/>
              <a:cs typeface="Arial"/>
            </a:rPr>
            <a:t>Y Variable </a:t>
          </a:r>
          <a:r>
            <a:rPr lang="en-US" sz="1400" b="0" i="0" u="none" strike="noStrike" baseline="0">
              <a:solidFill>
                <a:srgbClr val="000000"/>
              </a:solidFill>
              <a:latin typeface="Arial"/>
              <a:cs typeface="Arial"/>
            </a:rPr>
            <a:t>= f[ </a:t>
          </a:r>
          <a:r>
            <a:rPr lang="en-US" sz="1400" b="0" i="0" u="none" strike="noStrike" baseline="0">
              <a:solidFill>
                <a:srgbClr val="00B050"/>
              </a:solidFill>
              <a:latin typeface="Arial"/>
              <a:cs typeface="Arial"/>
            </a:rPr>
            <a:t>X Variable(s) </a:t>
          </a:r>
          <a:r>
            <a:rPr lang="en-US" sz="1400" b="0" i="0" u="none" strike="noStrike" baseline="0">
              <a:solidFill>
                <a:srgbClr val="000000"/>
              </a:solidFill>
              <a:latin typeface="Arial"/>
              <a:cs typeface="Arial"/>
            </a:rPr>
            <a:t>] </a:t>
          </a:r>
          <a:endParaRPr lang="en-US" sz="1000" b="0" i="0" u="none" strike="noStrike" baseline="0">
            <a:solidFill>
              <a:srgbClr val="000000"/>
            </a:solidFill>
            <a:latin typeface="Arial"/>
            <a:cs typeface="Arial"/>
          </a:endParaRPr>
        </a:p>
        <a:p>
          <a:pPr algn="l" rtl="0">
            <a:defRPr sz="1000"/>
          </a:pPr>
          <a:endParaRPr lang="en-US" sz="1300" b="0" i="0" u="none" strike="noStrike" baseline="0">
            <a:solidFill>
              <a:srgbClr val="000000"/>
            </a:solidFill>
            <a:latin typeface="Arial"/>
            <a:cs typeface="Arial"/>
          </a:endParaRPr>
        </a:p>
        <a:p>
          <a:pPr algn="l" rtl="0">
            <a:defRPr sz="1000"/>
          </a:pPr>
          <a:r>
            <a:rPr lang="en-US" sz="1300" b="1" i="0" u="none" strike="noStrike" baseline="0">
              <a:solidFill>
                <a:srgbClr val="0000FF"/>
              </a:solidFill>
              <a:latin typeface="Arial"/>
              <a:cs typeface="Arial"/>
            </a:rPr>
            <a:t>Simple Linear Regression - One independent or predictor variable using a straight line model.</a:t>
          </a:r>
          <a:endParaRPr lang="en-US" sz="1300" b="1" i="0" u="none" strike="noStrike" baseline="0">
            <a:solidFill>
              <a:srgbClr val="000000"/>
            </a:solidFill>
            <a:latin typeface="Arial"/>
            <a:cs typeface="Arial"/>
          </a:endParaRPr>
        </a:p>
        <a:p>
          <a:pPr algn="l" rtl="0">
            <a:defRPr sz="1000"/>
          </a:pPr>
          <a:endParaRPr lang="en-US" sz="1300" b="1" i="0" u="none" strike="noStrike" baseline="0">
            <a:solidFill>
              <a:srgbClr val="000000"/>
            </a:solidFill>
            <a:latin typeface="Arial"/>
            <a:cs typeface="Arial"/>
          </a:endParaRPr>
        </a:p>
        <a:p>
          <a:pPr algn="l" rtl="0">
            <a:defRPr sz="1000"/>
          </a:pPr>
          <a:r>
            <a:rPr lang="en-US" sz="1300" b="1" i="0" u="none" strike="noStrike" baseline="0">
              <a:solidFill>
                <a:srgbClr val="993300"/>
              </a:solidFill>
              <a:latin typeface="Arial"/>
              <a:cs typeface="Arial"/>
            </a:rPr>
            <a:t>Multiple Regression - More than one independent or predictor variable.</a:t>
          </a:r>
        </a:p>
        <a:p>
          <a:pPr algn="l" rtl="0">
            <a:defRPr sz="1000"/>
          </a:pPr>
          <a:endParaRPr lang="en-US" sz="1300" b="1" i="0" u="none" strike="noStrike" baseline="0">
            <a:solidFill>
              <a:srgbClr val="993300"/>
            </a:solidFill>
            <a:latin typeface="Arial"/>
            <a:cs typeface="Arial"/>
          </a:endParaRPr>
        </a:p>
        <a:p>
          <a:pPr algn="l" rtl="0">
            <a:defRPr sz="1000"/>
          </a:pPr>
          <a:r>
            <a:rPr lang="en-US" sz="1300" b="1" i="0" u="none" strike="noStrike" baseline="0">
              <a:solidFill>
                <a:srgbClr val="00B050"/>
              </a:solidFill>
              <a:latin typeface="Arial"/>
              <a:cs typeface="Arial"/>
            </a:rPr>
            <a:t>Other names that are used for the Independent X Variable(s) are </a:t>
          </a:r>
        </a:p>
        <a:p>
          <a:pPr algn="l" rtl="0">
            <a:defRPr sz="1000"/>
          </a:pPr>
          <a:r>
            <a:rPr lang="en-US" sz="1300" b="1" i="0" u="none" strike="noStrike" baseline="0">
              <a:solidFill>
                <a:srgbClr val="00B050"/>
              </a:solidFill>
              <a:latin typeface="Arial"/>
              <a:cs typeface="Arial"/>
            </a:rPr>
            <a:t>Explanatory Variable(s) Regressor(s), Input Variable(s) or Exogenous Variable(s).</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19050</xdr:rowOff>
    </xdr:from>
    <xdr:to>
      <xdr:col>9</xdr:col>
      <xdr:colOff>285750</xdr:colOff>
      <xdr:row>27</xdr:row>
      <xdr:rowOff>104775</xdr:rowOff>
    </xdr:to>
    <xdr:sp macro="" textlink="">
      <xdr:nvSpPr>
        <xdr:cNvPr id="2049" name="Text 1">
          <a:extLst>
            <a:ext uri="{FF2B5EF4-FFF2-40B4-BE49-F238E27FC236}">
              <a16:creationId xmlns:a16="http://schemas.microsoft.com/office/drawing/2014/main" id="{00000000-0008-0000-0400-000001080000}"/>
            </a:ext>
          </a:extLst>
        </xdr:cNvPr>
        <xdr:cNvSpPr txBox="1">
          <a:spLocks noChangeArrowheads="1"/>
        </xdr:cNvSpPr>
      </xdr:nvSpPr>
      <xdr:spPr bwMode="auto">
        <a:xfrm>
          <a:off x="0" y="19050"/>
          <a:ext cx="5772150" cy="4457700"/>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n-US" sz="1200" b="1" i="0" u="none" strike="noStrike" baseline="0">
              <a:solidFill>
                <a:srgbClr val="0000FF"/>
              </a:solidFill>
              <a:latin typeface="Arial"/>
              <a:cs typeface="Arial"/>
            </a:rPr>
            <a:t>Classic Formula for a line (used by Excel for graph trendline)</a:t>
          </a:r>
        </a:p>
        <a:p>
          <a:pPr algn="l" rtl="0">
            <a:defRPr sz="1000"/>
          </a:pPr>
          <a:r>
            <a:rPr lang="en-US" sz="1200" b="1" i="0" u="none" strike="noStrike" baseline="0">
              <a:solidFill>
                <a:srgbClr val="0000FF"/>
              </a:solidFill>
              <a:latin typeface="Arial"/>
              <a:cs typeface="Arial"/>
            </a:rPr>
            <a:t>Y = m X + b,  m = Slope and b = Y Intercept</a:t>
          </a:r>
        </a:p>
        <a:p>
          <a:pPr algn="l" rtl="0">
            <a:defRPr sz="1000"/>
          </a:pPr>
          <a:endParaRPr lang="en-US" sz="1200" b="0" i="0" u="none" strike="noStrike" baseline="0">
            <a:solidFill>
              <a:srgbClr val="000000"/>
            </a:solidFill>
            <a:latin typeface="Arial"/>
            <a:cs typeface="Arial"/>
          </a:endParaRPr>
        </a:p>
        <a:p>
          <a:pPr algn="l" rtl="0">
            <a:defRPr sz="1000"/>
          </a:pPr>
          <a:r>
            <a:rPr lang="en-US" sz="1600" b="1" i="0" u="none" strike="noStrike" baseline="0">
              <a:solidFill>
                <a:srgbClr val="000000"/>
              </a:solidFill>
              <a:latin typeface="Times New Roman"/>
              <a:cs typeface="Times New Roman"/>
            </a:rPr>
            <a:t>Phenomenon or Population Linear Regression Notation</a:t>
          </a:r>
          <a:r>
            <a:rPr lang="en-US" sz="1600" b="0" i="0" u="none" strike="noStrike" baseline="0">
              <a:solidFill>
                <a:srgbClr val="000000"/>
              </a:solidFill>
              <a:latin typeface="Times New Roman"/>
              <a:cs typeface="Times New Roman"/>
            </a:rPr>
            <a:t> </a:t>
          </a:r>
        </a:p>
        <a:p>
          <a:pPr algn="l" rtl="0">
            <a:defRPr sz="1000"/>
          </a:pPr>
          <a:r>
            <a:rPr lang="en-US" sz="1600" b="1" i="0" u="none" strike="noStrike" baseline="0">
              <a:solidFill>
                <a:srgbClr val="000000"/>
              </a:solidFill>
              <a:latin typeface="Times New Roman"/>
              <a:cs typeface="Times New Roman"/>
            </a:rPr>
            <a:t>Y = </a:t>
          </a:r>
          <a:r>
            <a:rPr lang="en-US" sz="1600" b="1" i="0" u="none" strike="noStrike" baseline="0">
              <a:solidFill>
                <a:srgbClr val="000000"/>
              </a:solidFill>
              <a:latin typeface="Symbol"/>
            </a:rPr>
            <a:t>b</a:t>
          </a:r>
          <a:r>
            <a:rPr lang="en-US" sz="1600" b="1" i="0" u="none" strike="noStrike" baseline="-25000">
              <a:solidFill>
                <a:srgbClr val="000000"/>
              </a:solidFill>
              <a:latin typeface="Times New Roman"/>
              <a:cs typeface="Times New Roman"/>
            </a:rPr>
            <a:t>0</a:t>
          </a:r>
          <a:r>
            <a:rPr lang="en-US" sz="1600" b="1" i="0" u="none" strike="noStrike" baseline="0">
              <a:solidFill>
                <a:srgbClr val="000000"/>
              </a:solidFill>
              <a:latin typeface="Times New Roman"/>
              <a:cs typeface="Times New Roman"/>
            </a:rPr>
            <a:t> +</a:t>
          </a:r>
          <a:r>
            <a:rPr lang="en-US" sz="1600" b="1" i="0" u="none" strike="noStrike" baseline="0">
              <a:solidFill>
                <a:srgbClr val="000000"/>
              </a:solidFill>
              <a:latin typeface="Symbol"/>
            </a:rPr>
            <a:t>b</a:t>
          </a:r>
          <a:r>
            <a:rPr lang="en-US" sz="1600" b="1" i="0" u="none" strike="noStrike" baseline="-25000">
              <a:solidFill>
                <a:srgbClr val="000000"/>
              </a:solidFill>
              <a:latin typeface="Times New Roman"/>
              <a:cs typeface="Times New Roman"/>
            </a:rPr>
            <a:t>1</a:t>
          </a:r>
          <a:r>
            <a:rPr lang="en-US" sz="1600" b="1" i="0" u="none" strike="noStrike" baseline="0">
              <a:solidFill>
                <a:srgbClr val="000000"/>
              </a:solidFill>
              <a:latin typeface="Times New Roman"/>
              <a:cs typeface="Times New Roman"/>
            </a:rPr>
            <a:t>X + </a:t>
          </a:r>
          <a:r>
            <a:rPr lang="en-US" sz="1600" b="1" i="0" u="none" strike="noStrike" baseline="0">
              <a:solidFill>
                <a:srgbClr val="000000"/>
              </a:solidFill>
              <a:latin typeface="Symbol"/>
            </a:rPr>
            <a:t>e</a:t>
          </a:r>
          <a:r>
            <a:rPr lang="en-US" sz="1600" b="0" i="0" u="none" strike="noStrike" baseline="0">
              <a:solidFill>
                <a:srgbClr val="000000"/>
              </a:solidFill>
              <a:latin typeface="Times New Roman"/>
              <a:cs typeface="Times New Roman"/>
            </a:rPr>
            <a:t>  (</a:t>
          </a:r>
          <a:r>
            <a:rPr lang="en-US" sz="1600" b="0" i="0" u="none" strike="noStrike" baseline="0">
              <a:solidFill>
                <a:sysClr val="windowText" lastClr="000000"/>
              </a:solidFill>
              <a:latin typeface="Times New Roman"/>
              <a:cs typeface="Times New Roman"/>
            </a:rPr>
            <a:t>page 481 3rd edition; </a:t>
          </a:r>
          <a:r>
            <a:rPr lang="en-US" sz="1100" b="0" i="0" u="none" strike="noStrike" baseline="0">
              <a:solidFill>
                <a:sysClr val="windowText" lastClr="000000"/>
              </a:solidFill>
              <a:latin typeface="Times New Roman"/>
              <a:cs typeface="Times New Roman"/>
            </a:rPr>
            <a:t>493</a:t>
          </a:r>
          <a:r>
            <a:rPr lang="en-US" sz="1100" b="0" i="0" u="none" strike="noStrike" baseline="0">
              <a:solidFill>
                <a:srgbClr val="FF0000"/>
              </a:solidFill>
              <a:latin typeface="Times New Roman"/>
              <a:cs typeface="Times New Roman"/>
            </a:rPr>
            <a:t>, 2nd ed. </a:t>
          </a:r>
          <a:r>
            <a:rPr lang="en-US" sz="1100" b="0" i="0" u="none" strike="noStrike" baseline="0">
              <a:solidFill>
                <a:sysClr val="windowText" lastClr="000000"/>
              </a:solidFill>
              <a:latin typeface="Times New Roman"/>
              <a:cs typeface="Times New Roman"/>
            </a:rPr>
            <a:t>o</a:t>
          </a:r>
          <a:r>
            <a:rPr lang="en-US" sz="1100" b="0" i="0" u="none" strike="noStrike" baseline="0">
              <a:solidFill>
                <a:srgbClr val="000000"/>
              </a:solidFill>
              <a:latin typeface="Times New Roman"/>
              <a:cs typeface="Times New Roman"/>
            </a:rPr>
            <a:t>r 439 1st ed.</a:t>
          </a:r>
          <a:r>
            <a:rPr lang="en-US" sz="1600" b="0" i="0" u="none" strike="noStrike" baseline="0">
              <a:solidFill>
                <a:srgbClr val="000000"/>
              </a:solidFill>
              <a:latin typeface="Times New Roman"/>
              <a:cs typeface="Times New Roman"/>
            </a:rPr>
            <a:t>), where </a:t>
          </a:r>
        </a:p>
        <a:p>
          <a:pPr algn="l" rtl="0">
            <a:defRPr sz="1000"/>
          </a:pPr>
          <a:r>
            <a:rPr lang="en-US" sz="1600" b="0" i="0" u="none" strike="noStrike" baseline="0">
              <a:solidFill>
                <a:srgbClr val="000000"/>
              </a:solidFill>
              <a:latin typeface="Symbol"/>
            </a:rPr>
            <a:t>b</a:t>
          </a:r>
          <a:r>
            <a:rPr lang="en-US" sz="1600" b="0" i="0" u="none" strike="noStrike" baseline="-25000">
              <a:solidFill>
                <a:srgbClr val="000000"/>
              </a:solidFill>
              <a:latin typeface="Times New Roman"/>
              <a:cs typeface="Times New Roman"/>
            </a:rPr>
            <a:t>0</a:t>
          </a:r>
          <a:r>
            <a:rPr lang="en-US" sz="1600" b="0" i="0" u="none" strike="noStrike" baseline="0">
              <a:solidFill>
                <a:srgbClr val="000000"/>
              </a:solidFill>
              <a:latin typeface="Times New Roman"/>
              <a:cs typeface="Times New Roman"/>
            </a:rPr>
            <a:t> = Y Intercept for the population regression line</a:t>
          </a:r>
        </a:p>
        <a:p>
          <a:pPr algn="l" rtl="0">
            <a:defRPr sz="1000"/>
          </a:pPr>
          <a:r>
            <a:rPr lang="en-US" sz="1600" b="0" i="0" u="none" strike="noStrike" baseline="0">
              <a:solidFill>
                <a:srgbClr val="000000"/>
              </a:solidFill>
              <a:latin typeface="Symbol"/>
            </a:rPr>
            <a:t>b</a:t>
          </a:r>
          <a:r>
            <a:rPr lang="en-US" sz="1600" b="0" i="0" u="none" strike="noStrike" baseline="-25000">
              <a:solidFill>
                <a:srgbClr val="000000"/>
              </a:solidFill>
              <a:latin typeface="Times New Roman"/>
              <a:cs typeface="Times New Roman"/>
            </a:rPr>
            <a:t>1</a:t>
          </a:r>
          <a:r>
            <a:rPr lang="en-US" sz="1600" b="0" i="0" u="none" strike="noStrike" baseline="0">
              <a:solidFill>
                <a:srgbClr val="000000"/>
              </a:solidFill>
              <a:latin typeface="Times New Roman"/>
              <a:cs typeface="Times New Roman"/>
            </a:rPr>
            <a:t> = Slope for the population regression line</a:t>
          </a:r>
        </a:p>
        <a:p>
          <a:pPr algn="l" rtl="0">
            <a:defRPr sz="1000"/>
          </a:pPr>
          <a:r>
            <a:rPr lang="en-US" sz="1600" b="0" i="0" u="none" strike="noStrike" baseline="0">
              <a:solidFill>
                <a:srgbClr val="000000"/>
              </a:solidFill>
              <a:latin typeface="Symbol" pitchFamily="18" charset="2"/>
              <a:cs typeface="Times New Roman"/>
            </a:rPr>
            <a:t>e</a:t>
          </a:r>
          <a:r>
            <a:rPr lang="en-US" sz="1600" b="0" i="0" u="none" strike="noStrike" baseline="0">
              <a:solidFill>
                <a:srgbClr val="000000"/>
              </a:solidFill>
              <a:latin typeface="Times New Roman"/>
              <a:cs typeface="Times New Roman"/>
            </a:rPr>
            <a:t> = Random error (This error term shows that Y values vary around the population regression line.)</a:t>
          </a:r>
        </a:p>
        <a:p>
          <a:pPr algn="l" rtl="0">
            <a:defRPr sz="1000"/>
          </a:pPr>
          <a:r>
            <a:rPr lang="en-US" sz="1600" b="0" i="0" u="none" strike="noStrike" baseline="0">
              <a:solidFill>
                <a:srgbClr val="000000"/>
              </a:solidFill>
              <a:latin typeface="Symbol"/>
            </a:rPr>
            <a:t>s</a:t>
          </a:r>
          <a:r>
            <a:rPr lang="en-US" sz="1600" b="0" i="0" u="none" strike="noStrike" baseline="30000">
              <a:solidFill>
                <a:srgbClr val="000000"/>
              </a:solidFill>
              <a:latin typeface="Times New Roman"/>
              <a:cs typeface="Times New Roman"/>
            </a:rPr>
            <a:t>2</a:t>
          </a:r>
          <a:r>
            <a:rPr lang="en-US" sz="1600" b="0" i="0" u="none" strike="noStrike" baseline="-25000">
              <a:solidFill>
                <a:srgbClr val="000000"/>
              </a:solidFill>
              <a:latin typeface="Symbol"/>
            </a:rPr>
            <a:t>e</a:t>
          </a:r>
          <a:r>
            <a:rPr lang="en-US" sz="1600" b="0" i="0" u="none" strike="noStrike" baseline="0">
              <a:solidFill>
                <a:srgbClr val="000000"/>
              </a:solidFill>
              <a:latin typeface="Times New Roman"/>
              <a:cs typeface="Times New Roman"/>
            </a:rPr>
            <a:t>= Variance(</a:t>
          </a:r>
          <a:r>
            <a:rPr lang="en-US" sz="1600" b="0" i="0" u="none" strike="noStrike" baseline="0">
              <a:solidFill>
                <a:srgbClr val="000000"/>
              </a:solidFill>
              <a:latin typeface="Symbol"/>
            </a:rPr>
            <a:t>e</a:t>
          </a:r>
          <a:r>
            <a:rPr lang="en-US" sz="1600" b="0" i="0" u="none" strike="noStrike" baseline="0">
              <a:solidFill>
                <a:srgbClr val="000000"/>
              </a:solidFill>
              <a:latin typeface="Times New Roman"/>
              <a:cs typeface="Times New Roman"/>
            </a:rPr>
            <a:t>) = Variance of the random errors</a:t>
          </a:r>
        </a:p>
        <a:p>
          <a:pPr algn="l" rtl="0">
            <a:defRPr sz="1000"/>
          </a:pPr>
          <a:endParaRPr lang="en-US" sz="1600" b="0" i="0" u="none" strike="noStrike" baseline="0">
            <a:solidFill>
              <a:srgbClr val="000000"/>
            </a:solidFill>
            <a:latin typeface="Times New Roman"/>
            <a:cs typeface="Times New Roman"/>
          </a:endParaRPr>
        </a:p>
        <a:p>
          <a:pPr algn="l" rtl="0">
            <a:defRPr sz="1000"/>
          </a:pPr>
          <a:r>
            <a:rPr lang="en-US" sz="1600" b="0" i="0" u="none" strike="noStrike" baseline="0">
              <a:solidFill>
                <a:srgbClr val="000000"/>
              </a:solidFill>
              <a:latin typeface="Times New Roman"/>
              <a:cs typeface="Times New Roman"/>
            </a:rPr>
            <a:t>Sample Regression Line for Simple Linear Regression </a:t>
          </a:r>
        </a:p>
        <a:p>
          <a:pPr algn="l" rtl="0">
            <a:defRPr sz="1000"/>
          </a:pPr>
          <a:endParaRPr lang="en-US" sz="1600" b="0" i="0" u="none" strike="noStrike" baseline="0">
            <a:solidFill>
              <a:srgbClr val="000000"/>
            </a:solidFill>
            <a:latin typeface="Times New Roman"/>
            <a:cs typeface="Times New Roman"/>
          </a:endParaRPr>
        </a:p>
        <a:p>
          <a:pPr algn="l" rtl="0">
            <a:defRPr sz="1000"/>
          </a:pPr>
          <a:endParaRPr lang="en-US" sz="1600" b="0" i="0" u="none" strike="noStrike" baseline="0">
            <a:solidFill>
              <a:srgbClr val="000000"/>
            </a:solidFill>
            <a:latin typeface="Times New Roman"/>
            <a:cs typeface="Times New Roman"/>
          </a:endParaRPr>
        </a:p>
        <a:p>
          <a:pPr algn="l" rtl="0">
            <a:defRPr sz="1000"/>
          </a:pPr>
          <a:r>
            <a:rPr lang="en-US" sz="1600" b="0" i="0" u="none" strike="noStrike" baseline="0">
              <a:solidFill>
                <a:srgbClr val="000000"/>
              </a:solidFill>
              <a:latin typeface="Times New Roman"/>
              <a:cs typeface="Times New Roman"/>
            </a:rPr>
            <a:t>b</a:t>
          </a:r>
          <a:r>
            <a:rPr lang="en-US" sz="1600" b="0" i="0" u="none" strike="noStrike" baseline="-25000">
              <a:solidFill>
                <a:srgbClr val="000000"/>
              </a:solidFill>
              <a:latin typeface="Times New Roman"/>
              <a:cs typeface="Times New Roman"/>
            </a:rPr>
            <a:t>0</a:t>
          </a:r>
          <a:r>
            <a:rPr lang="en-US" sz="1600" b="0" i="0" u="none" strike="noStrike" baseline="0">
              <a:solidFill>
                <a:srgbClr val="000000"/>
              </a:solidFill>
              <a:latin typeface="Times New Roman"/>
              <a:cs typeface="Times New Roman"/>
            </a:rPr>
            <a:t> = Y Intercept for the regression line fitted to the sample data,</a:t>
          </a:r>
        </a:p>
        <a:p>
          <a:pPr algn="l" rtl="0">
            <a:defRPr sz="1000"/>
          </a:pPr>
          <a:r>
            <a:rPr lang="en-US" sz="1600" b="0" i="0" u="none" strike="noStrike" baseline="0">
              <a:solidFill>
                <a:srgbClr val="000000"/>
              </a:solidFill>
              <a:latin typeface="Times New Roman"/>
              <a:cs typeface="Times New Roman"/>
            </a:rPr>
            <a:t>b</a:t>
          </a:r>
          <a:r>
            <a:rPr lang="en-US" sz="1600" b="0" i="0" u="none" strike="noStrike" baseline="-25000">
              <a:solidFill>
                <a:srgbClr val="000000"/>
              </a:solidFill>
              <a:latin typeface="Times New Roman"/>
              <a:cs typeface="Times New Roman"/>
            </a:rPr>
            <a:t>1</a:t>
          </a:r>
          <a:r>
            <a:rPr lang="en-US" sz="1600" b="0" i="0" u="none" strike="noStrike" baseline="0">
              <a:solidFill>
                <a:srgbClr val="000000"/>
              </a:solidFill>
              <a:latin typeface="Times New Roman"/>
              <a:cs typeface="Times New Roman"/>
            </a:rPr>
            <a:t> = Slope for the regression line fitted to the sample data,</a:t>
          </a:r>
        </a:p>
        <a:p>
          <a:pPr algn="l" rtl="0">
            <a:defRPr sz="1000"/>
          </a:pPr>
          <a:endParaRPr lang="en-US" sz="1600" b="0" i="0" u="none" strike="noStrike" baseline="0">
            <a:solidFill>
              <a:srgbClr val="000000"/>
            </a:solidFill>
            <a:latin typeface="Times New Roman"/>
            <a:cs typeface="Times New Roman"/>
          </a:endParaRPr>
        </a:p>
        <a:p>
          <a:pPr algn="l" rtl="0">
            <a:defRPr sz="1000"/>
          </a:pPr>
          <a:endParaRPr lang="en-US" sz="1600" b="0" i="0" u="none" strike="noStrike" baseline="0">
            <a:solidFill>
              <a:srgbClr val="000000"/>
            </a:solidFill>
            <a:latin typeface="Times New Roman"/>
            <a:cs typeface="Times New Roman"/>
          </a:endParaRPr>
        </a:p>
      </xdr:txBody>
    </xdr:sp>
    <xdr:clientData/>
  </xdr:twoCellAnchor>
  <xdr:twoCellAnchor>
    <xdr:from>
      <xdr:col>0</xdr:col>
      <xdr:colOff>133350</xdr:colOff>
      <xdr:row>17</xdr:row>
      <xdr:rowOff>133350</xdr:rowOff>
    </xdr:from>
    <xdr:to>
      <xdr:col>3</xdr:col>
      <xdr:colOff>314325</xdr:colOff>
      <xdr:row>19</xdr:row>
      <xdr:rowOff>38100</xdr:rowOff>
    </xdr:to>
    <xdr:sp macro="" textlink="">
      <xdr:nvSpPr>
        <xdr:cNvPr id="2054" name="Text 6">
          <a:extLst>
            <a:ext uri="{FF2B5EF4-FFF2-40B4-BE49-F238E27FC236}">
              <a16:creationId xmlns:a16="http://schemas.microsoft.com/office/drawing/2014/main" id="{00000000-0008-0000-0400-000006080000}"/>
            </a:ext>
          </a:extLst>
        </xdr:cNvPr>
        <xdr:cNvSpPr txBox="1">
          <a:spLocks noChangeArrowheads="1"/>
        </xdr:cNvSpPr>
      </xdr:nvSpPr>
      <xdr:spPr bwMode="auto">
        <a:xfrm>
          <a:off x="133350" y="2886075"/>
          <a:ext cx="2009775" cy="228600"/>
        </a:xfrm>
        <a:prstGeom prst="rect">
          <a:avLst/>
        </a:prstGeom>
        <a:solidFill>
          <a:srgbClr val="FFFFFF"/>
        </a:solidFill>
        <a:ln w="9525">
          <a:solidFill>
            <a:srgbClr val="000000"/>
          </a:solidFill>
          <a:miter lim="800000"/>
          <a:headEnd/>
          <a:tailEnd/>
        </a:ln>
      </xdr:spPr>
      <xdr:txBody>
        <a:bodyPr vertOverflow="clip" wrap="square" lIns="36576" tIns="27432" rIns="0" bIns="0" anchor="t" upright="1"/>
        <a:lstStyle/>
        <a:p>
          <a:pPr algn="l" rtl="0">
            <a:defRPr sz="1000"/>
          </a:pPr>
          <a:r>
            <a:rPr lang="en-US" sz="1200" b="1" i="0" u="none" strike="noStrike" baseline="0">
              <a:solidFill>
                <a:srgbClr val="000000"/>
              </a:solidFill>
              <a:latin typeface="Arial"/>
              <a:cs typeface="Arial"/>
            </a:rPr>
            <a:t>Line Fitted to Sample Data</a:t>
          </a:r>
        </a:p>
      </xdr:txBody>
    </xdr:sp>
    <xdr:clientData/>
  </xdr:twoCellAnchor>
  <mc:AlternateContent xmlns:mc="http://schemas.openxmlformats.org/markup-compatibility/2006">
    <mc:Choice xmlns:a14="http://schemas.microsoft.com/office/drawing/2010/main" Requires="a14">
      <xdr:twoCellAnchor editAs="oneCell">
        <xdr:from>
          <xdr:col>3</xdr:col>
          <xdr:colOff>419100</xdr:colOff>
          <xdr:row>17</xdr:row>
          <xdr:rowOff>123825</xdr:rowOff>
        </xdr:from>
        <xdr:to>
          <xdr:col>6</xdr:col>
          <xdr:colOff>123825</xdr:colOff>
          <xdr:row>19</xdr:row>
          <xdr:rowOff>142875</xdr:rowOff>
        </xdr:to>
        <xdr:sp macro="" textlink="">
          <xdr:nvSpPr>
            <xdr:cNvPr id="2053" name="Picture 5" hidden="1">
              <a:extLst>
                <a:ext uri="{63B3BB69-23CF-44E3-9099-C40C66FF867C}">
                  <a14:compatExt spid="_x0000_s2053"/>
                </a:ext>
                <a:ext uri="{FF2B5EF4-FFF2-40B4-BE49-F238E27FC236}">
                  <a16:creationId xmlns:a16="http://schemas.microsoft.com/office/drawing/2014/main" id="{00000000-0008-0000-0400-000005080000}"/>
                </a:ext>
              </a:extLst>
            </xdr:cNvPr>
            <xdr:cNvSpPr/>
          </xdr:nvSpPr>
          <xdr:spPr bwMode="auto">
            <a:xfrm>
              <a:off x="0" y="0"/>
              <a:ext cx="0" cy="0"/>
            </a:xfrm>
            <a:prstGeom prst="rect">
              <a:avLst/>
            </a:prstGeom>
            <a:solidFill>
              <a:srgbClr val="FFFFFF" mc:Ignorable="a14" a14:legacySpreadsheetColorIndex="65"/>
            </a:solidFill>
            <a:ln w="9525">
              <a:solidFill>
                <a:srgbClr val="FFFFFF" mc:Ignorable="a14" a14:legacySpreadsheetColorIndex="9"/>
              </a:solidFill>
              <a:miter lim="800000"/>
              <a:headEnd/>
              <a:tailEnd/>
            </a:ln>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xdr:twoCellAnchor>
    <xdr:from>
      <xdr:col>0</xdr:col>
      <xdr:colOff>19048</xdr:colOff>
      <xdr:row>0</xdr:row>
      <xdr:rowOff>9525</xdr:rowOff>
    </xdr:from>
    <xdr:to>
      <xdr:col>11</xdr:col>
      <xdr:colOff>552449</xdr:colOff>
      <xdr:row>5</xdr:row>
      <xdr:rowOff>95250</xdr:rowOff>
    </xdr:to>
    <xdr:sp macro="" textlink="">
      <xdr:nvSpPr>
        <xdr:cNvPr id="3073" name="Text 1">
          <a:extLst>
            <a:ext uri="{FF2B5EF4-FFF2-40B4-BE49-F238E27FC236}">
              <a16:creationId xmlns:a16="http://schemas.microsoft.com/office/drawing/2014/main" id="{00000000-0008-0000-0500-0000010C0000}"/>
            </a:ext>
          </a:extLst>
        </xdr:cNvPr>
        <xdr:cNvSpPr txBox="1">
          <a:spLocks noChangeArrowheads="1"/>
        </xdr:cNvSpPr>
      </xdr:nvSpPr>
      <xdr:spPr bwMode="auto">
        <a:xfrm>
          <a:off x="19048" y="9525"/>
          <a:ext cx="7239001" cy="895350"/>
        </a:xfrm>
        <a:prstGeom prst="rect">
          <a:avLst/>
        </a:prstGeom>
        <a:solidFill>
          <a:srgbClr val="FFFFFF"/>
        </a:solidFill>
        <a:ln w="9525">
          <a:solidFill>
            <a:srgbClr val="000000"/>
          </a:solidFill>
          <a:miter lim="800000"/>
          <a:headEnd/>
          <a:tailEnd/>
        </a:ln>
      </xdr:spPr>
      <xdr:txBody>
        <a:bodyPr vertOverflow="clip" wrap="square" lIns="36576" tIns="27432" rIns="0" bIns="0" anchor="t" upright="1"/>
        <a:lstStyle/>
        <a:p>
          <a:pPr algn="l" rtl="0">
            <a:defRPr sz="1000"/>
          </a:pPr>
          <a:r>
            <a:rPr lang="en-US" sz="1400" b="0" i="0" u="none" strike="noStrike" baseline="0">
              <a:solidFill>
                <a:srgbClr val="000000"/>
              </a:solidFill>
              <a:latin typeface="Arial"/>
              <a:cs typeface="Arial"/>
            </a:rPr>
            <a:t>Multiple Linear Regression with k variables</a:t>
          </a:r>
        </a:p>
        <a:p>
          <a:pPr algn="l" rtl="0">
            <a:defRPr sz="1000"/>
          </a:pPr>
          <a:r>
            <a:rPr lang="en-US" sz="1400" b="0" i="0" u="none" strike="noStrike" baseline="0">
              <a:solidFill>
                <a:srgbClr val="000000"/>
              </a:solidFill>
              <a:latin typeface="Arial"/>
              <a:cs typeface="Arial"/>
            </a:rPr>
            <a:t>Phenomenon (population) Model for Y,   </a:t>
          </a:r>
        </a:p>
        <a:p>
          <a:pPr rtl="0"/>
          <a:r>
            <a:rPr lang="en-US" sz="1600" b="0" i="0" u="none" strike="noStrike" baseline="0">
              <a:solidFill>
                <a:srgbClr val="000000"/>
              </a:solidFill>
              <a:latin typeface="Times New Roman"/>
              <a:cs typeface="Times New Roman"/>
            </a:rPr>
            <a:t>Y = </a:t>
          </a:r>
          <a:r>
            <a:rPr lang="en-US" sz="1600" b="0" i="0" u="none" strike="noStrike" baseline="0">
              <a:solidFill>
                <a:srgbClr val="000000"/>
              </a:solidFill>
              <a:latin typeface="Symbol"/>
            </a:rPr>
            <a:t>b</a:t>
          </a:r>
          <a:r>
            <a:rPr lang="en-US" sz="1600" b="0" i="0" u="none" strike="noStrike" baseline="-25000">
              <a:solidFill>
                <a:srgbClr val="000000"/>
              </a:solidFill>
              <a:latin typeface="Times New Roman"/>
              <a:cs typeface="Times New Roman"/>
            </a:rPr>
            <a:t>0</a:t>
          </a:r>
          <a:r>
            <a:rPr lang="en-US" sz="1600" b="0" i="0" u="none" strike="noStrike" baseline="0">
              <a:solidFill>
                <a:srgbClr val="000000"/>
              </a:solidFill>
              <a:latin typeface="Times New Roman"/>
              <a:cs typeface="Times New Roman"/>
            </a:rPr>
            <a:t> +</a:t>
          </a:r>
          <a:r>
            <a:rPr lang="en-US" sz="1600" b="0" i="0" u="none" strike="noStrike" baseline="0">
              <a:solidFill>
                <a:srgbClr val="000000"/>
              </a:solidFill>
              <a:latin typeface="Symbol"/>
            </a:rPr>
            <a:t>b</a:t>
          </a:r>
          <a:r>
            <a:rPr lang="en-US" sz="1600" b="0" i="0" u="none" strike="noStrike" baseline="-25000">
              <a:solidFill>
                <a:srgbClr val="000000"/>
              </a:solidFill>
              <a:latin typeface="Times New Roman"/>
              <a:cs typeface="Times New Roman"/>
            </a:rPr>
            <a:t>1</a:t>
          </a:r>
          <a:r>
            <a:rPr lang="en-US" sz="1600" b="0" i="0" u="none" strike="noStrike" baseline="0">
              <a:solidFill>
                <a:srgbClr val="000000"/>
              </a:solidFill>
              <a:latin typeface="Times New Roman"/>
              <a:cs typeface="Times New Roman"/>
            </a:rPr>
            <a:t>X</a:t>
          </a:r>
          <a:r>
            <a:rPr lang="en-US" sz="1600" b="0" i="0" u="none" strike="noStrike" baseline="-25000">
              <a:solidFill>
                <a:srgbClr val="000000"/>
              </a:solidFill>
              <a:latin typeface="Times New Roman"/>
              <a:cs typeface="Times New Roman"/>
            </a:rPr>
            <a:t>1</a:t>
          </a:r>
          <a:r>
            <a:rPr lang="en-US" sz="1600" b="0" i="0" u="none" strike="noStrike" baseline="0">
              <a:solidFill>
                <a:srgbClr val="000000"/>
              </a:solidFill>
              <a:latin typeface="Times New Roman"/>
              <a:cs typeface="Times New Roman"/>
            </a:rPr>
            <a:t> + </a:t>
          </a:r>
          <a:r>
            <a:rPr lang="en-US" sz="1600" b="0" i="0" u="none" strike="noStrike" baseline="0">
              <a:solidFill>
                <a:srgbClr val="000000"/>
              </a:solidFill>
              <a:latin typeface="Symbol"/>
            </a:rPr>
            <a:t>b</a:t>
          </a:r>
          <a:r>
            <a:rPr lang="en-US" sz="1600" b="0" i="0" u="none" strike="noStrike" baseline="-25000">
              <a:solidFill>
                <a:srgbClr val="000000"/>
              </a:solidFill>
              <a:latin typeface="Times New Roman"/>
              <a:cs typeface="Times New Roman"/>
            </a:rPr>
            <a:t>2</a:t>
          </a:r>
          <a:r>
            <a:rPr lang="en-US" sz="1600" b="0" i="0" u="none" strike="noStrike" baseline="0">
              <a:solidFill>
                <a:srgbClr val="000000"/>
              </a:solidFill>
              <a:latin typeface="Times New Roman"/>
              <a:cs typeface="Times New Roman"/>
            </a:rPr>
            <a:t>X</a:t>
          </a:r>
          <a:r>
            <a:rPr lang="en-US" sz="1600" b="0" i="0" u="none" strike="noStrike" baseline="-25000">
              <a:solidFill>
                <a:srgbClr val="000000"/>
              </a:solidFill>
              <a:latin typeface="Times New Roman"/>
              <a:cs typeface="Times New Roman"/>
            </a:rPr>
            <a:t>2</a:t>
          </a:r>
          <a:r>
            <a:rPr lang="en-US" sz="1600" b="0" i="0" u="none" strike="noStrike" baseline="0">
              <a:solidFill>
                <a:srgbClr val="000000"/>
              </a:solidFill>
              <a:latin typeface="Times New Roman"/>
              <a:cs typeface="Times New Roman"/>
            </a:rPr>
            <a:t> + ... + </a:t>
          </a:r>
          <a:r>
            <a:rPr lang="en-US" sz="1600" b="0" i="0" u="none" strike="noStrike" baseline="0">
              <a:solidFill>
                <a:srgbClr val="000000"/>
              </a:solidFill>
              <a:latin typeface="Symbol"/>
            </a:rPr>
            <a:t>b</a:t>
          </a:r>
          <a:r>
            <a:rPr lang="en-US" sz="1600" b="0" i="0" u="none" strike="noStrike" baseline="-25000">
              <a:solidFill>
                <a:srgbClr val="000000"/>
              </a:solidFill>
              <a:latin typeface="Times New Roman"/>
              <a:cs typeface="Times New Roman"/>
            </a:rPr>
            <a:t>k</a:t>
          </a:r>
          <a:r>
            <a:rPr lang="en-US" sz="1600" b="0" i="0" u="none" strike="noStrike" baseline="0">
              <a:solidFill>
                <a:srgbClr val="000000"/>
              </a:solidFill>
              <a:latin typeface="Times New Roman"/>
              <a:cs typeface="Times New Roman"/>
            </a:rPr>
            <a:t>X</a:t>
          </a:r>
          <a:r>
            <a:rPr lang="en-US" sz="1600" b="0" i="0" u="none" strike="noStrike" baseline="-25000">
              <a:solidFill>
                <a:srgbClr val="000000"/>
              </a:solidFill>
              <a:latin typeface="Times New Roman"/>
              <a:cs typeface="Times New Roman"/>
            </a:rPr>
            <a:t>k</a:t>
          </a:r>
          <a:r>
            <a:rPr lang="en-US" sz="1600" b="0" i="0" u="none" strike="noStrike" baseline="0">
              <a:solidFill>
                <a:srgbClr val="000000"/>
              </a:solidFill>
              <a:latin typeface="Times New Roman"/>
              <a:cs typeface="Times New Roman"/>
            </a:rPr>
            <a:t>  + </a:t>
          </a:r>
          <a:r>
            <a:rPr lang="en-US" sz="1600" b="0" i="0" u="none" strike="noStrike" baseline="0">
              <a:solidFill>
                <a:srgbClr val="000000"/>
              </a:solidFill>
              <a:latin typeface="Symbol"/>
            </a:rPr>
            <a:t>e  </a:t>
          </a:r>
          <a:r>
            <a:rPr lang="en-US" sz="1400" b="0" i="0" baseline="0">
              <a:effectLst/>
              <a:latin typeface="Arial" pitchFamily="34" charset="0"/>
              <a:ea typeface="+mn-ea"/>
              <a:cs typeface="Arial" pitchFamily="34" charset="0"/>
            </a:rPr>
            <a:t>(</a:t>
          </a:r>
          <a:r>
            <a:rPr lang="en-US" sz="1400" b="0" i="0" baseline="0">
              <a:solidFill>
                <a:sysClr val="windowText" lastClr="000000"/>
              </a:solidFill>
              <a:effectLst/>
              <a:latin typeface="Arial" pitchFamily="34" charset="0"/>
              <a:ea typeface="+mn-ea"/>
              <a:cs typeface="Arial" pitchFamily="34" charset="0"/>
            </a:rPr>
            <a:t>page 561, 3rd edition</a:t>
          </a:r>
          <a:r>
            <a:rPr lang="en-US" sz="1100" b="0" i="0" baseline="0">
              <a:solidFill>
                <a:srgbClr val="FF0000"/>
              </a:solidFill>
              <a:effectLst/>
              <a:latin typeface="Arial" pitchFamily="34" charset="0"/>
              <a:ea typeface="+mn-ea"/>
              <a:cs typeface="Arial" pitchFamily="34" charset="0"/>
            </a:rPr>
            <a:t>; pg. 583 2nd ed. </a:t>
          </a:r>
          <a:r>
            <a:rPr lang="en-US" sz="1100" b="0" i="0" baseline="0">
              <a:effectLst/>
              <a:latin typeface="Arial" pitchFamily="34" charset="0"/>
              <a:ea typeface="+mn-ea"/>
              <a:cs typeface="Arial" pitchFamily="34" charset="0"/>
            </a:rPr>
            <a:t>or pg. 514, 1st ed.</a:t>
          </a:r>
          <a:r>
            <a:rPr lang="en-US" sz="1400" b="0" i="0" baseline="0">
              <a:effectLst/>
              <a:latin typeface="Arial" pitchFamily="34" charset="0"/>
              <a:ea typeface="+mn-ea"/>
              <a:cs typeface="Arial" pitchFamily="34" charset="0"/>
            </a:rPr>
            <a:t>)</a:t>
          </a:r>
          <a:endParaRPr lang="en-US" sz="1400">
            <a:effectLst/>
            <a:latin typeface="Arial" pitchFamily="34" charset="0"/>
            <a:cs typeface="Arial" pitchFamily="34" charset="0"/>
          </a:endParaRPr>
        </a:p>
      </xdr:txBody>
    </xdr:sp>
    <xdr:clientData/>
  </xdr:twoCellAnchor>
  <xdr:twoCellAnchor>
    <xdr:from>
      <xdr:col>0</xdr:col>
      <xdr:colOff>19048</xdr:colOff>
      <xdr:row>5</xdr:row>
      <xdr:rowOff>104775</xdr:rowOff>
    </xdr:from>
    <xdr:to>
      <xdr:col>11</xdr:col>
      <xdr:colOff>247650</xdr:colOff>
      <xdr:row>9</xdr:row>
      <xdr:rowOff>47625</xdr:rowOff>
    </xdr:to>
    <xdr:sp macro="" textlink="">
      <xdr:nvSpPr>
        <xdr:cNvPr id="3075" name="Text 3">
          <a:extLst>
            <a:ext uri="{FF2B5EF4-FFF2-40B4-BE49-F238E27FC236}">
              <a16:creationId xmlns:a16="http://schemas.microsoft.com/office/drawing/2014/main" id="{00000000-0008-0000-0500-0000030C0000}"/>
            </a:ext>
          </a:extLst>
        </xdr:cNvPr>
        <xdr:cNvSpPr txBox="1">
          <a:spLocks noChangeArrowheads="1"/>
        </xdr:cNvSpPr>
      </xdr:nvSpPr>
      <xdr:spPr bwMode="auto">
        <a:xfrm>
          <a:off x="19048" y="914400"/>
          <a:ext cx="6934202" cy="590550"/>
        </a:xfrm>
        <a:prstGeom prst="rect">
          <a:avLst/>
        </a:prstGeom>
        <a:solidFill>
          <a:srgbClr val="FFFFFF"/>
        </a:solidFill>
        <a:ln w="9525">
          <a:solidFill>
            <a:srgbClr val="000000"/>
          </a:solidFill>
          <a:miter lim="800000"/>
          <a:headEnd/>
          <a:tailEnd/>
        </a:ln>
      </xdr:spPr>
      <xdr:txBody>
        <a:bodyPr vertOverflow="clip" wrap="square" lIns="36576" tIns="27432" rIns="0" bIns="0" anchor="t" upright="1"/>
        <a:lstStyle/>
        <a:p>
          <a:pPr algn="l" rtl="0">
            <a:defRPr sz="1000"/>
          </a:pPr>
          <a:r>
            <a:rPr lang="en-US" sz="1400" b="0" i="0" u="none" strike="noStrike" baseline="0">
              <a:solidFill>
                <a:srgbClr val="0000FF"/>
              </a:solidFill>
              <a:latin typeface="Arial"/>
              <a:cs typeface="Arial"/>
            </a:rPr>
            <a:t>Sample Linear Regression Model with estimated coefficients </a:t>
          </a:r>
        </a:p>
        <a:p>
          <a:pPr algn="l" rtl="0">
            <a:defRPr sz="1000"/>
          </a:pPr>
          <a:r>
            <a:rPr lang="en-US" sz="1400" b="0" i="0" u="none" strike="noStrike" baseline="0">
              <a:solidFill>
                <a:srgbClr val="0000FF"/>
              </a:solidFill>
              <a:latin typeface="Arial"/>
              <a:cs typeface="Arial"/>
            </a:rPr>
            <a:t>Y-hat = b</a:t>
          </a:r>
          <a:r>
            <a:rPr lang="en-US" sz="1400" b="0" i="0" u="none" strike="noStrike" baseline="-25000">
              <a:solidFill>
                <a:srgbClr val="0000FF"/>
              </a:solidFill>
              <a:latin typeface="Arial"/>
              <a:cs typeface="Arial"/>
            </a:rPr>
            <a:t>0</a:t>
          </a:r>
          <a:r>
            <a:rPr lang="en-US" sz="1400" b="0" i="0" u="none" strike="noStrike" baseline="0">
              <a:solidFill>
                <a:srgbClr val="0000FF"/>
              </a:solidFill>
              <a:latin typeface="Arial"/>
              <a:cs typeface="Arial"/>
            </a:rPr>
            <a:t> +b</a:t>
          </a:r>
          <a:r>
            <a:rPr lang="en-US" sz="1400" b="0" i="0" u="none" strike="noStrike" baseline="-25000">
              <a:solidFill>
                <a:srgbClr val="0000FF"/>
              </a:solidFill>
              <a:latin typeface="Arial"/>
              <a:cs typeface="Arial"/>
            </a:rPr>
            <a:t>1</a:t>
          </a:r>
          <a:r>
            <a:rPr lang="en-US" sz="1400" b="0" i="0" u="none" strike="noStrike" baseline="0">
              <a:solidFill>
                <a:srgbClr val="0000FF"/>
              </a:solidFill>
              <a:latin typeface="Arial"/>
              <a:cs typeface="Arial"/>
            </a:rPr>
            <a:t>X</a:t>
          </a:r>
          <a:r>
            <a:rPr lang="en-US" sz="1400" b="0" i="0" u="none" strike="noStrike" baseline="-25000">
              <a:solidFill>
                <a:srgbClr val="0000FF"/>
              </a:solidFill>
              <a:latin typeface="Arial"/>
              <a:cs typeface="Arial"/>
            </a:rPr>
            <a:t>1</a:t>
          </a:r>
          <a:r>
            <a:rPr lang="en-US" sz="1400" b="0" i="0" u="none" strike="noStrike" baseline="0">
              <a:solidFill>
                <a:srgbClr val="0000FF"/>
              </a:solidFill>
              <a:latin typeface="Arial"/>
              <a:cs typeface="Arial"/>
            </a:rPr>
            <a:t> + b</a:t>
          </a:r>
          <a:r>
            <a:rPr lang="en-US" sz="1400" b="0" i="0" u="none" strike="noStrike" baseline="-25000">
              <a:solidFill>
                <a:srgbClr val="0000FF"/>
              </a:solidFill>
              <a:latin typeface="Arial"/>
              <a:cs typeface="Arial"/>
            </a:rPr>
            <a:t>2</a:t>
          </a:r>
          <a:r>
            <a:rPr lang="en-US" sz="1400" b="0" i="0" u="none" strike="noStrike" baseline="0">
              <a:solidFill>
                <a:srgbClr val="0000FF"/>
              </a:solidFill>
              <a:latin typeface="Arial"/>
              <a:cs typeface="Arial"/>
            </a:rPr>
            <a:t>X</a:t>
          </a:r>
          <a:r>
            <a:rPr lang="en-US" sz="1400" b="0" i="0" u="none" strike="noStrike" baseline="-25000">
              <a:solidFill>
                <a:srgbClr val="0000FF"/>
              </a:solidFill>
              <a:latin typeface="Arial"/>
              <a:cs typeface="Arial"/>
            </a:rPr>
            <a:t>2</a:t>
          </a:r>
          <a:r>
            <a:rPr lang="en-US" sz="1400" b="0" i="0" u="none" strike="noStrike" baseline="0">
              <a:solidFill>
                <a:srgbClr val="0000FF"/>
              </a:solidFill>
              <a:latin typeface="Arial"/>
              <a:cs typeface="Arial"/>
            </a:rPr>
            <a:t> + ... + b</a:t>
          </a:r>
          <a:r>
            <a:rPr lang="en-US" sz="1400" b="0" i="0" u="none" strike="noStrike" baseline="-25000">
              <a:solidFill>
                <a:srgbClr val="0000FF"/>
              </a:solidFill>
              <a:latin typeface="Arial"/>
              <a:cs typeface="Arial"/>
            </a:rPr>
            <a:t>k</a:t>
          </a:r>
          <a:r>
            <a:rPr lang="en-US" sz="1400" b="0" i="0" u="none" strike="noStrike" baseline="0">
              <a:solidFill>
                <a:srgbClr val="0000FF"/>
              </a:solidFill>
              <a:latin typeface="Arial"/>
              <a:cs typeface="Arial"/>
            </a:rPr>
            <a:t>X</a:t>
          </a:r>
          <a:r>
            <a:rPr lang="en-US" sz="1400" b="0" i="0" u="none" strike="noStrike" baseline="-25000">
              <a:solidFill>
                <a:srgbClr val="0000FF"/>
              </a:solidFill>
              <a:latin typeface="Arial"/>
              <a:cs typeface="Arial"/>
            </a:rPr>
            <a:t>k</a:t>
          </a:r>
          <a:r>
            <a:rPr lang="en-US" sz="1400" b="0" i="0" u="none" strike="noStrike" baseline="0">
              <a:solidFill>
                <a:srgbClr val="0000FF"/>
              </a:solidFill>
              <a:latin typeface="Arial"/>
              <a:cs typeface="Arial"/>
            </a:rPr>
            <a:t>  (</a:t>
          </a:r>
          <a:r>
            <a:rPr lang="en-US" sz="1400" b="0" i="0" u="none" strike="noStrike" baseline="0">
              <a:solidFill>
                <a:sysClr val="windowText" lastClr="000000"/>
              </a:solidFill>
              <a:latin typeface="Arial"/>
              <a:cs typeface="Arial"/>
            </a:rPr>
            <a:t>page 557, 3rd edition; </a:t>
          </a:r>
          <a:r>
            <a:rPr lang="en-US" sz="1000" b="0" i="0" u="none" strike="noStrike" baseline="0">
              <a:solidFill>
                <a:srgbClr val="FF0000"/>
              </a:solidFill>
              <a:latin typeface="Arial"/>
              <a:cs typeface="Arial"/>
            </a:rPr>
            <a:t>pg. 579, 2nd ed.</a:t>
          </a:r>
          <a:r>
            <a:rPr lang="en-US" sz="1400" b="0" i="0" u="none" strike="noStrike" baseline="0">
              <a:solidFill>
                <a:srgbClr val="FF0000"/>
              </a:solidFill>
              <a:latin typeface="Arial"/>
              <a:cs typeface="Arial"/>
            </a:rPr>
            <a:t> </a:t>
          </a:r>
          <a:r>
            <a:rPr lang="en-US" sz="1000" b="0" i="0" u="none" strike="noStrike" baseline="0">
              <a:solidFill>
                <a:sysClr val="windowText" lastClr="000000"/>
              </a:solidFill>
              <a:latin typeface="Arial" pitchFamily="34" charset="0"/>
              <a:cs typeface="Arial" pitchFamily="34" charset="0"/>
            </a:rPr>
            <a:t>or pg. 511, </a:t>
          </a:r>
          <a:r>
            <a:rPr lang="en-US" sz="1000" b="0" i="0" baseline="0">
              <a:solidFill>
                <a:sysClr val="windowText" lastClr="000000"/>
              </a:solidFill>
              <a:effectLst/>
              <a:latin typeface="Arial" pitchFamily="34" charset="0"/>
              <a:ea typeface="+mn-ea"/>
              <a:cs typeface="Arial" pitchFamily="34" charset="0"/>
            </a:rPr>
            <a:t>1st ed.</a:t>
          </a:r>
          <a:r>
            <a:rPr lang="en-US" sz="1400" b="0" i="0" u="none" strike="noStrike" baseline="0">
              <a:solidFill>
                <a:srgbClr val="0000FF"/>
              </a:solidFill>
              <a:latin typeface="Arial"/>
              <a:cs typeface="Arial"/>
            </a:rPr>
            <a:t>)</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4</xdr:col>
      <xdr:colOff>9525</xdr:colOff>
      <xdr:row>0</xdr:row>
      <xdr:rowOff>133350</xdr:rowOff>
    </xdr:from>
    <xdr:to>
      <xdr:col>8</xdr:col>
      <xdr:colOff>19050</xdr:colOff>
      <xdr:row>2</xdr:row>
      <xdr:rowOff>66675</xdr:rowOff>
    </xdr:to>
    <xdr:sp macro="" textlink="">
      <xdr:nvSpPr>
        <xdr:cNvPr id="4099" name="Text 3">
          <a:extLst>
            <a:ext uri="{FF2B5EF4-FFF2-40B4-BE49-F238E27FC236}">
              <a16:creationId xmlns:a16="http://schemas.microsoft.com/office/drawing/2014/main" id="{00000000-0008-0000-0600-000003100000}"/>
            </a:ext>
          </a:extLst>
        </xdr:cNvPr>
        <xdr:cNvSpPr txBox="1">
          <a:spLocks noChangeArrowheads="1"/>
        </xdr:cNvSpPr>
      </xdr:nvSpPr>
      <xdr:spPr bwMode="auto">
        <a:xfrm>
          <a:off x="2447925" y="133350"/>
          <a:ext cx="2447925" cy="257175"/>
        </a:xfrm>
        <a:prstGeom prst="rect">
          <a:avLst/>
        </a:prstGeom>
        <a:solidFill>
          <a:srgbClr val="FFFFFF"/>
        </a:solidFill>
        <a:ln w="9525">
          <a:solidFill>
            <a:srgbClr val="FFFFFF"/>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 </a:t>
          </a:r>
          <a:r>
            <a:rPr lang="en-US" sz="1400" b="1" i="0" u="none" strike="noStrike" baseline="0">
              <a:solidFill>
                <a:srgbClr val="000000"/>
              </a:solidFill>
              <a:latin typeface="Arial"/>
              <a:cs typeface="Arial"/>
            </a:rPr>
            <a:t>(also denoted by Y-hat)</a:t>
          </a:r>
        </a:p>
      </xdr:txBody>
    </xdr:sp>
    <xdr:clientData/>
  </xdr:twoCellAnchor>
  <xdr:twoCellAnchor>
    <xdr:from>
      <xdr:col>0</xdr:col>
      <xdr:colOff>19050</xdr:colOff>
      <xdr:row>2</xdr:row>
      <xdr:rowOff>133349</xdr:rowOff>
    </xdr:from>
    <xdr:to>
      <xdr:col>10</xdr:col>
      <xdr:colOff>95250</xdr:colOff>
      <xdr:row>19</xdr:row>
      <xdr:rowOff>38100</xdr:rowOff>
    </xdr:to>
    <xdr:sp macro="" textlink="">
      <xdr:nvSpPr>
        <xdr:cNvPr id="4100" name="Text 4">
          <a:extLst>
            <a:ext uri="{FF2B5EF4-FFF2-40B4-BE49-F238E27FC236}">
              <a16:creationId xmlns:a16="http://schemas.microsoft.com/office/drawing/2014/main" id="{00000000-0008-0000-0600-000004100000}"/>
            </a:ext>
          </a:extLst>
        </xdr:cNvPr>
        <xdr:cNvSpPr txBox="1">
          <a:spLocks noChangeArrowheads="1"/>
        </xdr:cNvSpPr>
      </xdr:nvSpPr>
      <xdr:spPr bwMode="auto">
        <a:xfrm>
          <a:off x="19050" y="457199"/>
          <a:ext cx="6172200" cy="2657476"/>
        </a:xfrm>
        <a:prstGeom prst="rect">
          <a:avLst/>
        </a:prstGeom>
        <a:solidFill>
          <a:srgbClr val="FFFFFF"/>
        </a:solidFill>
        <a:ln w="9525">
          <a:solidFill>
            <a:srgbClr val="000000"/>
          </a:solidFill>
          <a:miter lim="800000"/>
          <a:headEnd/>
          <a:tailEnd/>
        </a:ln>
      </xdr:spPr>
      <xdr:txBody>
        <a:bodyPr vertOverflow="clip" wrap="square" lIns="36576" tIns="22860" rIns="0" bIns="0" anchor="t" upright="1"/>
        <a:lstStyle/>
        <a:p>
          <a:pPr algn="l" rtl="0">
            <a:defRPr sz="1000"/>
          </a:pPr>
          <a:r>
            <a:rPr lang="en-US" sz="1200" b="0" i="0" u="none" strike="noStrike" baseline="0">
              <a:solidFill>
                <a:srgbClr val="000000"/>
              </a:solidFill>
              <a:latin typeface="Arial"/>
              <a:cs typeface="Arial"/>
            </a:rPr>
            <a:t>Y-hat = b</a:t>
          </a:r>
          <a:r>
            <a:rPr lang="en-US" sz="1200" b="0" i="0" u="none" strike="noStrike" baseline="-25000">
              <a:solidFill>
                <a:srgbClr val="000000"/>
              </a:solidFill>
              <a:latin typeface="Arial"/>
              <a:cs typeface="Arial"/>
            </a:rPr>
            <a:t>0</a:t>
          </a:r>
          <a:r>
            <a:rPr lang="en-US" sz="1200" b="0" i="0" u="none" strike="noStrike" baseline="0">
              <a:solidFill>
                <a:srgbClr val="000000"/>
              </a:solidFill>
              <a:latin typeface="Arial"/>
              <a:cs typeface="Arial"/>
            </a:rPr>
            <a:t> + b</a:t>
          </a:r>
          <a:r>
            <a:rPr lang="en-US" sz="1200" b="0" i="0" u="none" strike="noStrike" baseline="-25000">
              <a:solidFill>
                <a:srgbClr val="000000"/>
              </a:solidFill>
              <a:latin typeface="Arial"/>
              <a:cs typeface="Arial"/>
            </a:rPr>
            <a:t>1</a:t>
          </a:r>
          <a:r>
            <a:rPr lang="en-US" sz="1200" b="0" i="0" u="none" strike="noStrike" baseline="0">
              <a:solidFill>
                <a:srgbClr val="000000"/>
              </a:solidFill>
              <a:latin typeface="Arial"/>
              <a:cs typeface="Arial"/>
            </a:rPr>
            <a:t>X (sample model for simple linear regression)   </a:t>
          </a:r>
        </a:p>
        <a:p>
          <a:pPr algn="l" rtl="0">
            <a:defRPr sz="1000"/>
          </a:pPr>
          <a:r>
            <a:rPr lang="en-US" sz="1200" b="1" i="0" u="none" strike="noStrike" baseline="0">
              <a:solidFill>
                <a:srgbClr val="000000"/>
              </a:solidFill>
              <a:latin typeface="Arial"/>
              <a:cs typeface="Arial"/>
            </a:rPr>
            <a:t>Y-hat = f[predictor variable(s)]  </a:t>
          </a:r>
          <a:r>
            <a:rPr lang="en-US" sz="1200" b="0" i="0" u="none" strike="noStrike" baseline="0">
              <a:solidFill>
                <a:srgbClr val="000000"/>
              </a:solidFill>
              <a:latin typeface="Arial"/>
              <a:cs typeface="Arial"/>
            </a:rPr>
            <a:t>(multiple predictors may be used)</a:t>
          </a:r>
        </a:p>
        <a:p>
          <a:pPr algn="l" rtl="0">
            <a:defRPr sz="1000"/>
          </a:pPr>
          <a:r>
            <a:rPr lang="en-US" sz="1200" b="1" i="0" u="none" strike="noStrike" baseline="0">
              <a:solidFill>
                <a:srgbClr val="000000"/>
              </a:solidFill>
              <a:latin typeface="Arial"/>
              <a:cs typeface="Arial"/>
            </a:rPr>
            <a:t>Residual </a:t>
          </a:r>
          <a:r>
            <a:rPr lang="en-US" sz="1200" b="0" i="0" u="none" strike="noStrike" baseline="0">
              <a:solidFill>
                <a:srgbClr val="000000"/>
              </a:solidFill>
              <a:latin typeface="Arial"/>
              <a:cs typeface="Arial"/>
            </a:rPr>
            <a:t>= </a:t>
          </a:r>
          <a:r>
            <a:rPr lang="en-US" sz="1200" b="1" i="0" u="none" strike="noStrike" baseline="0">
              <a:solidFill>
                <a:srgbClr val="000000"/>
              </a:solidFill>
              <a:latin typeface="Arial"/>
              <a:cs typeface="Arial"/>
            </a:rPr>
            <a:t>Y - (Y-hat)</a:t>
          </a:r>
          <a:r>
            <a:rPr lang="en-US" sz="1200" b="0" i="0" u="none" strike="noStrike" baseline="0">
              <a:solidFill>
                <a:srgbClr val="000000"/>
              </a:solidFill>
              <a:latin typeface="Arial"/>
              <a:cs typeface="Arial"/>
            </a:rPr>
            <a:t> = error estimate based on estimated regression model</a:t>
          </a:r>
        </a:p>
        <a:p>
          <a:pPr algn="l" rtl="0">
            <a:defRPr sz="1000"/>
          </a:pPr>
          <a:endParaRPr lang="en-US" sz="1200" b="0" i="0" u="none" strike="noStrike" baseline="0">
            <a:solidFill>
              <a:srgbClr val="000000"/>
            </a:solidFill>
            <a:latin typeface="Arial"/>
            <a:cs typeface="Arial"/>
          </a:endParaRPr>
        </a:p>
        <a:p>
          <a:pPr algn="l" rtl="0">
            <a:defRPr sz="1000"/>
          </a:pPr>
          <a:r>
            <a:rPr lang="en-US" sz="1200" b="0" i="0" u="none" strike="noStrike" baseline="0">
              <a:solidFill>
                <a:srgbClr val="0000FF"/>
              </a:solidFill>
              <a:latin typeface="Arial"/>
              <a:cs typeface="Arial"/>
            </a:rPr>
            <a:t>SS(Error) = </a:t>
          </a:r>
          <a:r>
            <a:rPr lang="en-US" sz="1200" b="1" i="0" u="none" strike="noStrike" baseline="0">
              <a:solidFill>
                <a:srgbClr val="0000FF"/>
              </a:solidFill>
              <a:latin typeface="Arial"/>
              <a:cs typeface="Arial"/>
            </a:rPr>
            <a:t>SSE</a:t>
          </a:r>
          <a:r>
            <a:rPr lang="en-US" sz="1200" b="0" i="0" u="none" strike="noStrike" baseline="0">
              <a:solidFill>
                <a:srgbClr val="0000FF"/>
              </a:solidFill>
              <a:latin typeface="Arial"/>
              <a:cs typeface="Arial"/>
            </a:rPr>
            <a:t> = Sum of Squared Errors = Sum of Squared Residuals</a:t>
          </a: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US" sz="1200" b="0" i="0" u="none" strike="noStrike" kern="0" cap="none" spc="0" normalizeH="0" baseline="0" noProof="0">
              <a:ln>
                <a:noFill/>
              </a:ln>
              <a:solidFill>
                <a:sysClr val="windowText" lastClr="000000"/>
              </a:solidFill>
              <a:effectLst/>
              <a:uLnTx/>
              <a:uFillTx/>
              <a:latin typeface="+mn-lt"/>
              <a:ea typeface="+mn-ea"/>
              <a:cs typeface="+mn-cs"/>
            </a:rPr>
            <a:t>(Page 571, 3rd edition; </a:t>
          </a:r>
          <a:r>
            <a:rPr kumimoji="0" lang="en-US" sz="1000" b="1" i="0" u="none" strike="noStrike" kern="0" cap="none" spc="0" normalizeH="0" baseline="0" noProof="0">
              <a:ln>
                <a:noFill/>
              </a:ln>
              <a:solidFill>
                <a:srgbClr val="FF0000"/>
              </a:solidFill>
              <a:effectLst/>
              <a:uLnTx/>
              <a:uFillTx/>
              <a:latin typeface="+mn-lt"/>
              <a:ea typeface="+mn-ea"/>
              <a:cs typeface="+mn-cs"/>
            </a:rPr>
            <a:t>page 593</a:t>
          </a:r>
          <a:r>
            <a:rPr kumimoji="0" lang="en-US" sz="1000" b="0" i="0" u="none" strike="noStrike" kern="0" cap="none" spc="0" normalizeH="0" baseline="0" noProof="0">
              <a:ln>
                <a:noFill/>
              </a:ln>
              <a:solidFill>
                <a:srgbClr val="FF0000"/>
              </a:solidFill>
              <a:effectLst/>
              <a:uLnTx/>
              <a:uFillTx/>
              <a:latin typeface="+mn-lt"/>
              <a:ea typeface="+mn-ea"/>
              <a:cs typeface="+mn-cs"/>
            </a:rPr>
            <a:t>, 2nd edition </a:t>
          </a:r>
          <a:r>
            <a:rPr kumimoji="0" lang="en-US" sz="1000" b="0" i="0" u="none" strike="noStrike" kern="0" cap="none" spc="0" normalizeH="0" baseline="0" noProof="0">
              <a:ln>
                <a:noFill/>
              </a:ln>
              <a:solidFill>
                <a:sysClr val="windowText" lastClr="000000"/>
              </a:solidFill>
              <a:effectLst/>
              <a:uLnTx/>
              <a:uFillTx/>
              <a:latin typeface="+mn-lt"/>
              <a:ea typeface="+mn-ea"/>
              <a:cs typeface="+mn-cs"/>
            </a:rPr>
            <a:t>or pg. 523, 1st edition</a:t>
          </a:r>
          <a:r>
            <a:rPr kumimoji="0" lang="en-US" sz="1200" b="0" i="0" u="none" strike="noStrike" kern="0" cap="none" spc="0" normalizeH="0" baseline="0" noProof="0">
              <a:ln>
                <a:noFill/>
              </a:ln>
              <a:solidFill>
                <a:sysClr val="windowText" lastClr="000000"/>
              </a:solidFill>
              <a:effectLst/>
              <a:uLnTx/>
              <a:uFillTx/>
              <a:latin typeface="+mn-lt"/>
              <a:ea typeface="+mn-ea"/>
              <a:cs typeface="+mn-cs"/>
            </a:rPr>
            <a:t>)</a:t>
          </a:r>
        </a:p>
        <a:p>
          <a:pPr algn="l" rtl="0">
            <a:defRPr sz="1000"/>
          </a:pPr>
          <a:endParaRPr lang="en-US" sz="1200" b="0" i="0" u="none" strike="noStrike" baseline="0">
            <a:solidFill>
              <a:srgbClr val="000000"/>
            </a:solidFill>
            <a:latin typeface="Arial"/>
            <a:cs typeface="Arial"/>
          </a:endParaRPr>
        </a:p>
        <a:p>
          <a:pPr algn="l" rtl="0">
            <a:defRPr sz="1000"/>
          </a:pPr>
          <a:r>
            <a:rPr lang="en-US" sz="1200" b="0" i="0" u="none" strike="noStrike" baseline="0">
              <a:solidFill>
                <a:srgbClr val="800000"/>
              </a:solidFill>
              <a:latin typeface="Arial"/>
              <a:cs typeface="Arial"/>
            </a:rPr>
            <a:t>SS(Total) = Sum of Squared Deviations of Y values from the sample mean of Y</a:t>
          </a:r>
        </a:p>
        <a:p>
          <a:pPr marL="0" marR="0" indent="0" algn="l" defTabSz="914400" rtl="0" eaLnBrk="1" fontAlgn="auto" latinLnBrk="0" hangingPunct="1">
            <a:lnSpc>
              <a:spcPts val="1300"/>
            </a:lnSpc>
            <a:spcBef>
              <a:spcPts val="0"/>
            </a:spcBef>
            <a:spcAft>
              <a:spcPts val="0"/>
            </a:spcAft>
            <a:buClrTx/>
            <a:buSzTx/>
            <a:buFontTx/>
            <a:buNone/>
            <a:tabLst/>
            <a:defRPr sz="1000"/>
          </a:pPr>
          <a:r>
            <a:rPr lang="en-US" sz="1200" b="0" i="0" u="none" strike="noStrike" baseline="0">
              <a:solidFill>
                <a:srgbClr val="800000"/>
              </a:solidFill>
              <a:latin typeface="Arial"/>
              <a:cs typeface="Arial"/>
            </a:rPr>
            <a:t>SS(Total) = </a:t>
          </a:r>
          <a:r>
            <a:rPr lang="en-US" sz="1200" b="1" i="0" u="none" strike="noStrike" baseline="0">
              <a:solidFill>
                <a:srgbClr val="800000"/>
              </a:solidFill>
              <a:latin typeface="Arial"/>
              <a:cs typeface="Arial"/>
            </a:rPr>
            <a:t>SST</a:t>
          </a:r>
          <a:r>
            <a:rPr lang="en-US" sz="1200" b="0" i="0" u="none" strike="noStrike" baseline="0">
              <a:solidFill>
                <a:srgbClr val="800000"/>
              </a:solidFill>
              <a:latin typeface="Arial"/>
              <a:cs typeface="Arial"/>
            </a:rPr>
            <a:t> = SS(Y) ,  </a:t>
          </a:r>
        </a:p>
        <a:p>
          <a:pPr marL="0" marR="0" indent="0" algn="l" defTabSz="914400" rtl="0" eaLnBrk="1" fontAlgn="auto" latinLnBrk="0" hangingPunct="1">
            <a:lnSpc>
              <a:spcPts val="1300"/>
            </a:lnSpc>
            <a:spcBef>
              <a:spcPts val="0"/>
            </a:spcBef>
            <a:spcAft>
              <a:spcPts val="0"/>
            </a:spcAft>
            <a:buClrTx/>
            <a:buSzTx/>
            <a:buFontTx/>
            <a:buNone/>
            <a:tabLst/>
            <a:defRPr sz="1000"/>
          </a:pPr>
          <a:r>
            <a:rPr lang="en-US" sz="1200" b="0" i="0" baseline="0">
              <a:solidFill>
                <a:schemeClr val="accent6">
                  <a:lumMod val="50000"/>
                </a:schemeClr>
              </a:solidFill>
              <a:effectLst/>
              <a:latin typeface="+mn-lt"/>
              <a:ea typeface="+mn-ea"/>
              <a:cs typeface="+mn-cs"/>
            </a:rPr>
            <a:t>(</a:t>
          </a:r>
          <a:r>
            <a:rPr lang="en-US" sz="1200" b="0" i="0" baseline="0">
              <a:solidFill>
                <a:sysClr val="windowText" lastClr="000000"/>
              </a:solidFill>
              <a:effectLst/>
              <a:latin typeface="+mn-lt"/>
              <a:ea typeface="+mn-ea"/>
              <a:cs typeface="+mn-cs"/>
            </a:rPr>
            <a:t>Page 571 3rd edition; </a:t>
          </a:r>
          <a:r>
            <a:rPr lang="en-US" sz="1200" b="1" i="0" baseline="0">
              <a:solidFill>
                <a:srgbClr val="FF0000"/>
              </a:solidFill>
              <a:effectLst/>
              <a:latin typeface="+mn-lt"/>
              <a:ea typeface="+mn-ea"/>
              <a:cs typeface="+mn-cs"/>
            </a:rPr>
            <a:t>pages 160 &amp;593</a:t>
          </a:r>
          <a:r>
            <a:rPr lang="en-US" sz="1000" b="0" i="0" baseline="0">
              <a:solidFill>
                <a:srgbClr val="FF0000"/>
              </a:solidFill>
              <a:effectLst/>
              <a:latin typeface="+mn-lt"/>
              <a:ea typeface="+mn-ea"/>
              <a:cs typeface="+mn-cs"/>
            </a:rPr>
            <a:t>, 2nd edition </a:t>
          </a:r>
          <a:r>
            <a:rPr lang="en-US" sz="1000" b="0" i="0" baseline="0">
              <a:solidFill>
                <a:schemeClr val="accent6">
                  <a:lumMod val="50000"/>
                </a:schemeClr>
              </a:solidFill>
              <a:effectLst/>
              <a:latin typeface="+mn-lt"/>
              <a:ea typeface="+mn-ea"/>
              <a:cs typeface="+mn-cs"/>
            </a:rPr>
            <a:t>or pg. 204 &amp; 523, 1st edition</a:t>
          </a:r>
          <a:r>
            <a:rPr lang="en-US" sz="1200" b="0" i="0" baseline="0">
              <a:solidFill>
                <a:schemeClr val="accent6">
                  <a:lumMod val="50000"/>
                </a:schemeClr>
              </a:solidFill>
              <a:effectLst/>
              <a:latin typeface="+mn-lt"/>
              <a:ea typeface="+mn-ea"/>
              <a:cs typeface="+mn-cs"/>
            </a:rPr>
            <a:t>)</a:t>
          </a:r>
        </a:p>
        <a:p>
          <a:pPr marL="0" marR="0" indent="0" algn="l" defTabSz="914400" rtl="0" eaLnBrk="1" fontAlgn="auto" latinLnBrk="0" hangingPunct="1">
            <a:lnSpc>
              <a:spcPts val="1300"/>
            </a:lnSpc>
            <a:spcBef>
              <a:spcPts val="0"/>
            </a:spcBef>
            <a:spcAft>
              <a:spcPts val="0"/>
            </a:spcAft>
            <a:buClrTx/>
            <a:buSzTx/>
            <a:buFontTx/>
            <a:buNone/>
            <a:tabLst/>
            <a:defRPr sz="1000"/>
          </a:pPr>
          <a:endParaRPr lang="en-US" sz="1200" b="0" i="0" u="none" strike="noStrike" baseline="0">
            <a:solidFill>
              <a:srgbClr val="000000"/>
            </a:solidFill>
            <a:latin typeface="Arial"/>
            <a:cs typeface="Arial"/>
          </a:endParaRPr>
        </a:p>
        <a:p>
          <a:pPr algn="l" rtl="0">
            <a:defRPr sz="1000"/>
          </a:pPr>
          <a:r>
            <a:rPr lang="en-US" sz="1200" b="0" i="0" u="none" strike="noStrike" baseline="0">
              <a:solidFill>
                <a:srgbClr val="008080"/>
              </a:solidFill>
              <a:latin typeface="Arial"/>
              <a:cs typeface="Arial"/>
            </a:rPr>
            <a:t>SS(Regression) = </a:t>
          </a:r>
          <a:r>
            <a:rPr lang="en-US" sz="1200" b="1" i="0" u="none" strike="noStrike" baseline="0">
              <a:solidFill>
                <a:srgbClr val="008080"/>
              </a:solidFill>
              <a:latin typeface="Arial"/>
              <a:cs typeface="Arial"/>
            </a:rPr>
            <a:t>SSR</a:t>
          </a:r>
          <a:r>
            <a:rPr lang="en-US" sz="1200" b="0" i="0" u="none" strike="noStrike" baseline="0">
              <a:solidFill>
                <a:srgbClr val="008080"/>
              </a:solidFill>
              <a:latin typeface="Arial"/>
              <a:cs typeface="Arial"/>
            </a:rPr>
            <a:t> = Sum of Squares attributable to the regression model</a:t>
          </a:r>
          <a:endParaRPr lang="en-US" sz="1200" b="0" i="0" u="none" strike="noStrike" baseline="0">
            <a:solidFill>
              <a:srgbClr val="000000"/>
            </a:solidFill>
            <a:latin typeface="Arial"/>
            <a:cs typeface="Arial"/>
          </a:endParaRPr>
        </a:p>
        <a:p>
          <a:pPr algn="l" rtl="0">
            <a:defRPr sz="1000"/>
          </a:pPr>
          <a:r>
            <a:rPr lang="en-US" sz="1200" b="0" i="0" u="none" strike="noStrike" baseline="0">
              <a:solidFill>
                <a:srgbClr val="000000"/>
              </a:solidFill>
              <a:latin typeface="Arial"/>
              <a:cs typeface="Arial"/>
            </a:rPr>
            <a:t>SS(Total)  = SS(Regression) + SS(Error)        </a:t>
          </a:r>
          <a:r>
            <a:rPr lang="en-US" sz="1200" b="1" i="0" u="none" strike="noStrike" baseline="0">
              <a:solidFill>
                <a:srgbClr val="000000"/>
              </a:solidFill>
              <a:latin typeface="Arial"/>
              <a:cs typeface="Arial"/>
            </a:rPr>
            <a:t>SST = SSR + SSE</a:t>
          </a:r>
        </a:p>
        <a:p>
          <a:pPr algn="l" rtl="0">
            <a:lnSpc>
              <a:spcPts val="1300"/>
            </a:lnSpc>
            <a:defRPr sz="1000"/>
          </a:pPr>
          <a:r>
            <a:rPr lang="en-US" sz="1200" b="0" i="0" u="none" strike="noStrike" baseline="0">
              <a:solidFill>
                <a:srgbClr val="000000"/>
              </a:solidFill>
              <a:latin typeface="Arial"/>
              <a:cs typeface="Arial"/>
            </a:rPr>
            <a:t>Method of least squares selects the regression model coefficients that minimize the value of SSE for a set of data.  (Least Squares Estimates = b</a:t>
          </a:r>
          <a:r>
            <a:rPr lang="en-US" sz="1200" b="0" i="0" u="none" strike="noStrike" baseline="-25000">
              <a:solidFill>
                <a:srgbClr val="000000"/>
              </a:solidFill>
              <a:latin typeface="Arial"/>
              <a:cs typeface="Arial"/>
            </a:rPr>
            <a:t>j</a:t>
          </a:r>
          <a:r>
            <a:rPr lang="en-US" sz="1200" b="0" i="0" u="none" strike="noStrike" baseline="0">
              <a:solidFill>
                <a:srgbClr val="000000"/>
              </a:solidFill>
              <a:latin typeface="Arial"/>
              <a:cs typeface="Arial"/>
            </a:rPr>
            <a:t>)</a:t>
          </a:r>
        </a:p>
        <a:p>
          <a:pPr algn="l" rtl="0">
            <a:defRPr sz="1000"/>
          </a:pPr>
          <a:endParaRPr lang="en-US" sz="1200" b="0" i="0" u="none" strike="noStrike" baseline="0">
            <a:solidFill>
              <a:srgbClr val="000000"/>
            </a:solidFill>
            <a:latin typeface="Arial"/>
            <a:cs typeface="Arial"/>
          </a:endParaRPr>
        </a:p>
        <a:p>
          <a:pPr algn="l" rtl="0">
            <a:defRPr sz="1000"/>
          </a:pPr>
          <a:endParaRPr lang="en-US" sz="1200" b="0" i="0" u="none" strike="noStrike" baseline="0">
            <a:solidFill>
              <a:srgbClr val="000000"/>
            </a:solidFill>
            <a:latin typeface="Arial"/>
            <a:cs typeface="Arial"/>
          </a:endParaRPr>
        </a:p>
      </xdr:txBody>
    </xdr:sp>
    <xdr:clientData/>
  </xdr:twoCellAnchor>
  <xdr:twoCellAnchor>
    <xdr:from>
      <xdr:col>0</xdr:col>
      <xdr:colOff>76200</xdr:colOff>
      <xdr:row>0</xdr:row>
      <xdr:rowOff>95250</xdr:rowOff>
    </xdr:from>
    <xdr:to>
      <xdr:col>3</xdr:col>
      <xdr:colOff>352425</xdr:colOff>
      <xdr:row>2</xdr:row>
      <xdr:rowOff>95250</xdr:rowOff>
    </xdr:to>
    <xdr:sp macro="" textlink="">
      <xdr:nvSpPr>
        <xdr:cNvPr id="4101" name="Text Box 5">
          <a:extLst>
            <a:ext uri="{FF2B5EF4-FFF2-40B4-BE49-F238E27FC236}">
              <a16:creationId xmlns:a16="http://schemas.microsoft.com/office/drawing/2014/main" id="{00000000-0008-0000-0600-000005100000}"/>
            </a:ext>
          </a:extLst>
        </xdr:cNvPr>
        <xdr:cNvSpPr txBox="1">
          <a:spLocks noChangeArrowheads="1"/>
        </xdr:cNvSpPr>
      </xdr:nvSpPr>
      <xdr:spPr bwMode="auto">
        <a:xfrm>
          <a:off x="76200" y="95250"/>
          <a:ext cx="2105025" cy="323850"/>
        </a:xfrm>
        <a:prstGeom prst="rect">
          <a:avLst/>
        </a:prstGeom>
        <a:solidFill>
          <a:srgbClr val="FFFFFF"/>
        </a:solidFill>
        <a:ln w="9525">
          <a:solidFill>
            <a:srgbClr val="FFFFFF"/>
          </a:solidFill>
          <a:miter lim="800000"/>
          <a:headEnd/>
          <a:tailEnd/>
        </a:ln>
      </xdr:spPr>
      <xdr:txBody>
        <a:bodyPr vertOverflow="clip" wrap="square" lIns="36576" tIns="32004" rIns="0" bIns="0" anchor="t" upright="1"/>
        <a:lstStyle/>
        <a:p>
          <a:pPr algn="l" rtl="0">
            <a:defRPr sz="1000"/>
          </a:pPr>
          <a:r>
            <a:rPr lang="en-US" sz="1600" b="0" i="0" u="none" strike="noStrike" baseline="0">
              <a:solidFill>
                <a:srgbClr val="000000"/>
              </a:solidFill>
              <a:latin typeface="Arial"/>
              <a:cs typeface="Arial"/>
            </a:rPr>
            <a:t>Predicted Value of Y =</a:t>
          </a:r>
        </a:p>
      </xdr:txBody>
    </xdr:sp>
    <xdr:clientData/>
  </xdr:twoCellAnchor>
  <mc:AlternateContent xmlns:mc="http://schemas.openxmlformats.org/markup-compatibility/2006">
    <mc:Choice xmlns:a14="http://schemas.microsoft.com/office/drawing/2010/main" Requires="a14">
      <xdr:twoCellAnchor editAs="oneCell">
        <xdr:from>
          <xdr:col>3</xdr:col>
          <xdr:colOff>352425</xdr:colOff>
          <xdr:row>0</xdr:row>
          <xdr:rowOff>9525</xdr:rowOff>
        </xdr:from>
        <xdr:to>
          <xdr:col>4</xdr:col>
          <xdr:colOff>0</xdr:colOff>
          <xdr:row>2</xdr:row>
          <xdr:rowOff>66675</xdr:rowOff>
        </xdr:to>
        <xdr:sp macro="" textlink="">
          <xdr:nvSpPr>
            <xdr:cNvPr id="4103" name="Object 7" hidden="1">
              <a:extLst>
                <a:ext uri="{63B3BB69-23CF-44E3-9099-C40C66FF867C}">
                  <a14:compatExt spid="_x0000_s4103"/>
                </a:ext>
                <a:ext uri="{FF2B5EF4-FFF2-40B4-BE49-F238E27FC236}">
                  <a16:creationId xmlns:a16="http://schemas.microsoft.com/office/drawing/2014/main" id="{00000000-0008-0000-0600-000007100000}"/>
                </a:ext>
              </a:extLst>
            </xdr:cNvPr>
            <xdr:cNvSpPr/>
          </xdr:nvSpPr>
          <xdr:spPr bwMode="auto">
            <a:xfrm>
              <a:off x="0" y="0"/>
              <a:ext cx="0" cy="0"/>
            </a:xfrm>
            <a:prstGeom prst="rect">
              <a:avLst/>
            </a:prstGeom>
            <a:solidFill>
              <a:srgbClr val="FFFFFF" mc:Ignorable="a14" a14:legacySpreadsheetColorIndex="65"/>
            </a:solidFill>
            <a:ln w="9525">
              <a:solidFill>
                <a:srgbClr val="FFFFFF" mc:Ignorable="a14" a14:legacySpreadsheetColorIndex="9"/>
              </a:solidFill>
              <a:miter lim="800000"/>
              <a:headEnd/>
              <a:tailEnd/>
            </a:ln>
          </xdr:spPr>
        </xdr:sp>
        <xdr:clientData/>
      </xdr:twoCellAnchor>
    </mc:Choice>
    <mc:Fallback/>
  </mc:AlternateContent>
</xdr:wsDr>
</file>

<file path=xl/drawings/drawing8.xml><?xml version="1.0" encoding="utf-8"?>
<xdr:wsDr xmlns:xdr="http://schemas.openxmlformats.org/drawingml/2006/spreadsheetDrawing" xmlns:a="http://schemas.openxmlformats.org/drawingml/2006/main">
  <xdr:twoCellAnchor>
    <xdr:from>
      <xdr:col>0</xdr:col>
      <xdr:colOff>47625</xdr:colOff>
      <xdr:row>0</xdr:row>
      <xdr:rowOff>38100</xdr:rowOff>
    </xdr:from>
    <xdr:to>
      <xdr:col>9</xdr:col>
      <xdr:colOff>19050</xdr:colOff>
      <xdr:row>8</xdr:row>
      <xdr:rowOff>57150</xdr:rowOff>
    </xdr:to>
    <xdr:sp macro="" textlink="">
      <xdr:nvSpPr>
        <xdr:cNvPr id="5121" name="Text 1">
          <a:extLst>
            <a:ext uri="{FF2B5EF4-FFF2-40B4-BE49-F238E27FC236}">
              <a16:creationId xmlns:a16="http://schemas.microsoft.com/office/drawing/2014/main" id="{00000000-0008-0000-0700-000001140000}"/>
            </a:ext>
          </a:extLst>
        </xdr:cNvPr>
        <xdr:cNvSpPr txBox="1">
          <a:spLocks noChangeArrowheads="1"/>
        </xdr:cNvSpPr>
      </xdr:nvSpPr>
      <xdr:spPr bwMode="auto">
        <a:xfrm>
          <a:off x="47625" y="38100"/>
          <a:ext cx="5457825" cy="1314450"/>
        </a:xfrm>
        <a:prstGeom prst="rect">
          <a:avLst/>
        </a:prstGeom>
        <a:solidFill>
          <a:srgbClr val="FFFFFF"/>
        </a:solidFill>
        <a:ln w="9525">
          <a:solidFill>
            <a:srgbClr val="000000"/>
          </a:solidFill>
          <a:miter lim="800000"/>
          <a:headEnd/>
          <a:tailEnd/>
        </a:ln>
      </xdr:spPr>
      <xdr:txBody>
        <a:bodyPr vertOverflow="clip" wrap="square" lIns="36576" tIns="27432" rIns="0" bIns="0" anchor="t" upright="1"/>
        <a:lstStyle/>
        <a:p>
          <a:pPr algn="l" rtl="0">
            <a:defRPr sz="1000"/>
          </a:pPr>
          <a:r>
            <a:rPr lang="en-US" sz="1200" b="1" i="0" u="none" strike="noStrike" baseline="0">
              <a:solidFill>
                <a:srgbClr val="000000"/>
              </a:solidFill>
              <a:latin typeface="Arial"/>
              <a:cs typeface="Arial"/>
            </a:rPr>
            <a:t>R-square = R</a:t>
          </a:r>
          <a:r>
            <a:rPr lang="en-US" sz="1200" b="1" i="0" u="none" strike="noStrike" baseline="30000">
              <a:solidFill>
                <a:srgbClr val="000000"/>
              </a:solidFill>
              <a:latin typeface="Arial"/>
              <a:cs typeface="Arial"/>
            </a:rPr>
            <a:t>2</a:t>
          </a:r>
          <a:r>
            <a:rPr lang="en-US" sz="1200" b="1" i="0" u="none" strike="noStrike" baseline="0">
              <a:solidFill>
                <a:srgbClr val="000000"/>
              </a:solidFill>
              <a:latin typeface="Arial"/>
              <a:cs typeface="Arial"/>
            </a:rPr>
            <a:t> = Coefficient of Determination  </a:t>
          </a:r>
        </a:p>
        <a:p>
          <a:pPr algn="l" rtl="0">
            <a:defRPr sz="1000"/>
          </a:pPr>
          <a:r>
            <a:rPr lang="en-US" sz="1200" b="1" i="0" u="none" strike="noStrike" baseline="0">
              <a:solidFill>
                <a:srgbClr val="000000"/>
              </a:solidFill>
              <a:latin typeface="Arial"/>
              <a:cs typeface="Arial"/>
            </a:rPr>
            <a:t>R-square = Proportion of the total variability that can be explained using</a:t>
          </a:r>
        </a:p>
        <a:p>
          <a:pPr algn="l" rtl="0">
            <a:defRPr sz="1000"/>
          </a:pPr>
          <a:r>
            <a:rPr lang="en-US" sz="1200" b="1" i="0" u="none" strike="noStrike" baseline="0">
              <a:solidFill>
                <a:srgbClr val="000000"/>
              </a:solidFill>
              <a:latin typeface="Arial"/>
              <a:cs typeface="Arial"/>
            </a:rPr>
            <a:t>                      the fitted regression model</a:t>
          </a: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200" b="1" i="0" u="none" strike="noStrike" baseline="0">
              <a:solidFill>
                <a:srgbClr val="000000"/>
              </a:solidFill>
              <a:latin typeface="Arial"/>
              <a:cs typeface="Arial"/>
            </a:rPr>
            <a:t>                               </a:t>
          </a:r>
          <a:r>
            <a:rPr lang="en-US" sz="1200" b="0" i="0" baseline="0">
              <a:effectLst/>
              <a:latin typeface="+mn-lt"/>
              <a:ea typeface="+mn-ea"/>
              <a:cs typeface="+mn-cs"/>
            </a:rPr>
            <a:t>(</a:t>
          </a:r>
          <a:r>
            <a:rPr lang="en-US" sz="1200" b="1" i="0" baseline="0">
              <a:effectLst/>
              <a:latin typeface="+mn-lt"/>
              <a:ea typeface="+mn-ea"/>
              <a:cs typeface="+mn-cs"/>
            </a:rPr>
            <a:t>pages 118 &amp; 160 &amp;593</a:t>
          </a:r>
          <a:r>
            <a:rPr lang="en-US" sz="1000" b="0" i="0" baseline="0">
              <a:effectLst/>
              <a:latin typeface="+mn-lt"/>
              <a:ea typeface="+mn-ea"/>
              <a:cs typeface="+mn-cs"/>
            </a:rPr>
            <a:t>, 2nd edition or pg. 204 &amp; 523, 1st edition</a:t>
          </a:r>
          <a:r>
            <a:rPr lang="en-US" sz="1200" b="0" i="0" baseline="0">
              <a:effectLst/>
              <a:latin typeface="+mn-lt"/>
              <a:ea typeface="+mn-ea"/>
              <a:cs typeface="+mn-cs"/>
            </a:rPr>
            <a:t>)</a:t>
          </a:r>
          <a:endParaRPr lang="en-US" sz="1200">
            <a:effectLst/>
          </a:endParaRPr>
        </a:p>
        <a:p>
          <a:pPr algn="l" rtl="0">
            <a:defRPr sz="1000"/>
          </a:pPr>
          <a:endParaRPr lang="en-US" sz="1200" b="1" i="0" u="none" strike="noStrike" baseline="0">
            <a:solidFill>
              <a:srgbClr val="000000"/>
            </a:solidFill>
            <a:latin typeface="Arial"/>
            <a:cs typeface="Arial"/>
          </a:endParaRPr>
        </a:p>
        <a:p>
          <a:pPr algn="l" rtl="0">
            <a:defRPr sz="1000"/>
          </a:pPr>
          <a:r>
            <a:rPr lang="en-US" sz="1200" b="1" i="0" u="none" strike="noStrike" baseline="0">
              <a:solidFill>
                <a:srgbClr val="000000"/>
              </a:solidFill>
              <a:latin typeface="Arial"/>
              <a:cs typeface="Arial"/>
            </a:rPr>
            <a:t>R-square = SS(regression) / SS(total) </a:t>
          </a:r>
        </a:p>
        <a:p>
          <a:pPr algn="l" rtl="0">
            <a:defRPr sz="1000"/>
          </a:pPr>
          <a:r>
            <a:rPr lang="en-US" sz="1200" b="1" i="0" u="none" strike="noStrike" baseline="0">
              <a:solidFill>
                <a:srgbClr val="000000"/>
              </a:solidFill>
              <a:latin typeface="Arial"/>
              <a:cs typeface="Arial"/>
            </a:rPr>
            <a:t>             R</a:t>
          </a:r>
          <a:r>
            <a:rPr lang="en-US" sz="1200" b="1" i="0" u="none" strike="noStrike" baseline="30000">
              <a:solidFill>
                <a:srgbClr val="000000"/>
              </a:solidFill>
              <a:latin typeface="Arial"/>
              <a:cs typeface="Arial"/>
            </a:rPr>
            <a:t>2</a:t>
          </a:r>
          <a:r>
            <a:rPr lang="en-US" sz="1200" b="1" i="0" u="none" strike="noStrike" baseline="0">
              <a:solidFill>
                <a:srgbClr val="000000"/>
              </a:solidFill>
              <a:latin typeface="Arial"/>
              <a:cs typeface="Arial"/>
            </a:rPr>
            <a:t> = SSR / SST = (SST - SSE) / SST = 1 - (SSE/SST)</a:t>
          </a:r>
        </a:p>
      </xdr:txBody>
    </xdr:sp>
    <xdr:clientData/>
  </xdr:twoCellAnchor>
  <mc:AlternateContent xmlns:mc="http://schemas.openxmlformats.org/markup-compatibility/2006">
    <mc:Choice xmlns:a14="http://schemas.microsoft.com/office/drawing/2010/main" Requires="a14">
      <xdr:twoCellAnchor editAs="oneCell">
        <xdr:from>
          <xdr:col>3</xdr:col>
          <xdr:colOff>76200</xdr:colOff>
          <xdr:row>8</xdr:row>
          <xdr:rowOff>104775</xdr:rowOff>
        </xdr:from>
        <xdr:to>
          <xdr:col>6</xdr:col>
          <xdr:colOff>219075</xdr:colOff>
          <xdr:row>12</xdr:row>
          <xdr:rowOff>85725</xdr:rowOff>
        </xdr:to>
        <xdr:sp macro="" textlink="">
          <xdr:nvSpPr>
            <xdr:cNvPr id="5123" name="Picture 3" hidden="1">
              <a:extLst>
                <a:ext uri="{63B3BB69-23CF-44E3-9099-C40C66FF867C}">
                  <a14:compatExt spid="_x0000_s5123"/>
                </a:ext>
                <a:ext uri="{FF2B5EF4-FFF2-40B4-BE49-F238E27FC236}">
                  <a16:creationId xmlns:a16="http://schemas.microsoft.com/office/drawing/2014/main" id="{00000000-0008-0000-0700-000003140000}"/>
                </a:ext>
              </a:extLst>
            </xdr:cNvPr>
            <xdr:cNvSpPr/>
          </xdr:nvSpPr>
          <xdr:spPr bwMode="auto">
            <a:xfrm>
              <a:off x="0" y="0"/>
              <a:ext cx="0" cy="0"/>
            </a:xfrm>
            <a:prstGeom prst="rect">
              <a:avLst/>
            </a:prstGeom>
            <a:solidFill>
              <a:srgbClr val="FFFFFF" mc:Ignorable="a14" a14:legacySpreadsheetColorIndex="65"/>
            </a:solidFill>
            <a:ln w="9525">
              <a:solidFill>
                <a:srgbClr val="800000" mc:Ignorable="a14" a14:legacySpreadsheetColorIndex="16"/>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8</xdr:row>
          <xdr:rowOff>142875</xdr:rowOff>
        </xdr:from>
        <xdr:to>
          <xdr:col>3</xdr:col>
          <xdr:colOff>38100</xdr:colOff>
          <xdr:row>12</xdr:row>
          <xdr:rowOff>114300</xdr:rowOff>
        </xdr:to>
        <xdr:sp macro="" textlink="">
          <xdr:nvSpPr>
            <xdr:cNvPr id="5125" name="Object 5" hidden="1">
              <a:extLst>
                <a:ext uri="{63B3BB69-23CF-44E3-9099-C40C66FF867C}">
                  <a14:compatExt spid="_x0000_s5125"/>
                </a:ext>
                <a:ext uri="{FF2B5EF4-FFF2-40B4-BE49-F238E27FC236}">
                  <a16:creationId xmlns:a16="http://schemas.microsoft.com/office/drawing/2014/main" id="{00000000-0008-0000-0700-00000514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twoCellAnchor>
    <xdr:from>
      <xdr:col>6</xdr:col>
      <xdr:colOff>257175</xdr:colOff>
      <xdr:row>8</xdr:row>
      <xdr:rowOff>114300</xdr:rowOff>
    </xdr:from>
    <xdr:to>
      <xdr:col>9</xdr:col>
      <xdr:colOff>304800</xdr:colOff>
      <xdr:row>12</xdr:row>
      <xdr:rowOff>123825</xdr:rowOff>
    </xdr:to>
    <xdr:sp macro="" textlink="">
      <xdr:nvSpPr>
        <xdr:cNvPr id="2" name="TextBox 1">
          <a:extLst>
            <a:ext uri="{FF2B5EF4-FFF2-40B4-BE49-F238E27FC236}">
              <a16:creationId xmlns:a16="http://schemas.microsoft.com/office/drawing/2014/main" id="{00000000-0008-0000-0700-000002000000}"/>
            </a:ext>
          </a:extLst>
        </xdr:cNvPr>
        <xdr:cNvSpPr txBox="1"/>
      </xdr:nvSpPr>
      <xdr:spPr>
        <a:xfrm>
          <a:off x="3914775" y="1409700"/>
          <a:ext cx="1876425" cy="6572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800" b="1" i="1">
              <a:latin typeface="Times New Roman" pitchFamily="18" charset="0"/>
              <a:cs typeface="Times New Roman" pitchFamily="18" charset="0"/>
            </a:rPr>
            <a:t>SSR = SST - SSE</a:t>
          </a:r>
        </a:p>
      </xdr:txBody>
    </xdr:sp>
    <xdr:clientData/>
  </xdr:twoCellAnchor>
  <xdr:twoCellAnchor>
    <xdr:from>
      <xdr:col>0</xdr:col>
      <xdr:colOff>57150</xdr:colOff>
      <xdr:row>14</xdr:row>
      <xdr:rowOff>38100</xdr:rowOff>
    </xdr:from>
    <xdr:to>
      <xdr:col>8</xdr:col>
      <xdr:colOff>561975</xdr:colOff>
      <xdr:row>17</xdr:row>
      <xdr:rowOff>0</xdr:rowOff>
    </xdr:to>
    <xdr:sp macro="" textlink="">
      <xdr:nvSpPr>
        <xdr:cNvPr id="8" name="Text 1">
          <a:extLst>
            <a:ext uri="{FF2B5EF4-FFF2-40B4-BE49-F238E27FC236}">
              <a16:creationId xmlns:a16="http://schemas.microsoft.com/office/drawing/2014/main" id="{00000000-0008-0000-0700-000008000000}"/>
            </a:ext>
          </a:extLst>
        </xdr:cNvPr>
        <xdr:cNvSpPr txBox="1">
          <a:spLocks noChangeArrowheads="1"/>
        </xdr:cNvSpPr>
      </xdr:nvSpPr>
      <xdr:spPr bwMode="auto">
        <a:xfrm>
          <a:off x="57150" y="38100"/>
          <a:ext cx="5381625" cy="447675"/>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n-US" sz="1200" b="1" i="0" u="none" strike="noStrike" baseline="0">
              <a:solidFill>
                <a:srgbClr val="0000FF"/>
              </a:solidFill>
              <a:latin typeface="Arial"/>
              <a:cs typeface="Arial"/>
            </a:rPr>
            <a:t>R-square Adjusted is a coefficient used in multiple regression to adjust the R-square measure using the degrees of freedom.  </a:t>
          </a:r>
          <a:endParaRPr lang="en-US" sz="1000" b="0" i="0" u="none" strike="noStrike" baseline="0">
            <a:solidFill>
              <a:srgbClr val="000000"/>
            </a:solidFill>
            <a:latin typeface="Arial"/>
            <a:cs typeface="Arial"/>
          </a:endParaRPr>
        </a:p>
      </xdr:txBody>
    </xdr:sp>
    <xdr:clientData/>
  </xdr:twoCellAnchor>
  <mc:AlternateContent xmlns:mc="http://schemas.openxmlformats.org/markup-compatibility/2006">
    <mc:Choice xmlns:a14="http://schemas.microsoft.com/office/drawing/2010/main" Requires="a14">
      <xdr:twoCellAnchor editAs="oneCell">
        <xdr:from>
          <xdr:col>0</xdr:col>
          <xdr:colOff>0</xdr:colOff>
          <xdr:row>19</xdr:row>
          <xdr:rowOff>0</xdr:rowOff>
        </xdr:from>
        <xdr:to>
          <xdr:col>5</xdr:col>
          <xdr:colOff>542925</xdr:colOff>
          <xdr:row>22</xdr:row>
          <xdr:rowOff>133350</xdr:rowOff>
        </xdr:to>
        <xdr:sp macro="" textlink="">
          <xdr:nvSpPr>
            <xdr:cNvPr id="5179" name="Picture 3" hidden="1">
              <a:extLst>
                <a:ext uri="{63B3BB69-23CF-44E3-9099-C40C66FF867C}">
                  <a14:compatExt spid="_x0000_s5179"/>
                </a:ext>
                <a:ext uri="{FF2B5EF4-FFF2-40B4-BE49-F238E27FC236}">
                  <a16:creationId xmlns:a16="http://schemas.microsoft.com/office/drawing/2014/main" id="{00000000-0008-0000-0700-00003B14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9.xml><?xml version="1.0" encoding="utf-8"?>
<xdr:wsDr xmlns:xdr="http://schemas.openxmlformats.org/drawingml/2006/spreadsheetDrawing" xmlns:a="http://schemas.openxmlformats.org/drawingml/2006/main">
  <xdr:twoCellAnchor>
    <xdr:from>
      <xdr:col>0</xdr:col>
      <xdr:colOff>38099</xdr:colOff>
      <xdr:row>0</xdr:row>
      <xdr:rowOff>38099</xdr:rowOff>
    </xdr:from>
    <xdr:to>
      <xdr:col>10</xdr:col>
      <xdr:colOff>504824</xdr:colOff>
      <xdr:row>1</xdr:row>
      <xdr:rowOff>142875</xdr:rowOff>
    </xdr:to>
    <xdr:sp macro="" textlink="">
      <xdr:nvSpPr>
        <xdr:cNvPr id="6145" name="Text 1">
          <a:extLst>
            <a:ext uri="{FF2B5EF4-FFF2-40B4-BE49-F238E27FC236}">
              <a16:creationId xmlns:a16="http://schemas.microsoft.com/office/drawing/2014/main" id="{00000000-0008-0000-0800-000001180000}"/>
            </a:ext>
          </a:extLst>
        </xdr:cNvPr>
        <xdr:cNvSpPr txBox="1">
          <a:spLocks noChangeArrowheads="1"/>
        </xdr:cNvSpPr>
      </xdr:nvSpPr>
      <xdr:spPr bwMode="auto">
        <a:xfrm>
          <a:off x="38099" y="38099"/>
          <a:ext cx="6562725" cy="266701"/>
        </a:xfrm>
        <a:prstGeom prst="rect">
          <a:avLst/>
        </a:prstGeom>
        <a:solidFill>
          <a:srgbClr val="FFFFFF"/>
        </a:solidFill>
        <a:ln w="9525">
          <a:solidFill>
            <a:srgbClr val="000000"/>
          </a:solidFill>
          <a:miter lim="800000"/>
          <a:headEnd/>
          <a:tailEnd/>
        </a:ln>
      </xdr:spPr>
      <xdr:txBody>
        <a:bodyPr vertOverflow="clip" wrap="square" lIns="36576" tIns="27432" rIns="0" bIns="0" anchor="t" upright="1"/>
        <a:lstStyle/>
        <a:p>
          <a:pPr algn="l" rtl="0">
            <a:defRPr sz="1000"/>
          </a:pPr>
          <a:r>
            <a:rPr lang="en-US" sz="1400" b="0" i="0" u="none" strike="noStrike" baseline="0">
              <a:solidFill>
                <a:srgbClr val="0000FF"/>
              </a:solidFill>
              <a:latin typeface="Arial"/>
              <a:cs typeface="Arial"/>
            </a:rPr>
            <a:t>Estimation of the Variance of the Errors with the Variance of Residuals = MSE.  </a:t>
          </a:r>
        </a:p>
      </xdr:txBody>
    </xdr:sp>
    <xdr:clientData/>
  </xdr:twoCellAnchor>
  <xdr:twoCellAnchor>
    <xdr:from>
      <xdr:col>0</xdr:col>
      <xdr:colOff>28574</xdr:colOff>
      <xdr:row>11</xdr:row>
      <xdr:rowOff>9525</xdr:rowOff>
    </xdr:from>
    <xdr:to>
      <xdr:col>10</xdr:col>
      <xdr:colOff>247650</xdr:colOff>
      <xdr:row>22</xdr:row>
      <xdr:rowOff>133350</xdr:rowOff>
    </xdr:to>
    <xdr:sp macro="" textlink="">
      <xdr:nvSpPr>
        <xdr:cNvPr id="6151" name="Text 7">
          <a:extLst>
            <a:ext uri="{FF2B5EF4-FFF2-40B4-BE49-F238E27FC236}">
              <a16:creationId xmlns:a16="http://schemas.microsoft.com/office/drawing/2014/main" id="{00000000-0008-0000-0800-000007180000}"/>
            </a:ext>
          </a:extLst>
        </xdr:cNvPr>
        <xdr:cNvSpPr txBox="1">
          <a:spLocks noChangeArrowheads="1"/>
        </xdr:cNvSpPr>
      </xdr:nvSpPr>
      <xdr:spPr bwMode="auto">
        <a:xfrm>
          <a:off x="28574" y="1628775"/>
          <a:ext cx="6315076" cy="1905000"/>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n-US" sz="1200" b="0" i="0" u="none" strike="noStrike" baseline="0">
              <a:solidFill>
                <a:srgbClr val="000000"/>
              </a:solidFill>
              <a:latin typeface="Arial"/>
              <a:cs typeface="Arial"/>
            </a:rPr>
            <a:t>MSE will be used to denote the sample estimate of error variance for the Y values</a:t>
          </a:r>
        </a:p>
        <a:p>
          <a:pPr algn="l" rtl="0">
            <a:defRPr sz="1000"/>
          </a:pPr>
          <a:r>
            <a:rPr lang="en-US" sz="1200" b="0" i="0" u="none" strike="noStrike" baseline="0">
              <a:solidFill>
                <a:srgbClr val="0000FF"/>
              </a:solidFill>
              <a:latin typeface="Arial"/>
              <a:cs typeface="Arial"/>
            </a:rPr>
            <a:t>MSE</a:t>
          </a:r>
          <a:r>
            <a:rPr lang="en-US" sz="1200" b="0" i="0" u="none" strike="noStrike" baseline="0">
              <a:solidFill>
                <a:srgbClr val="000000"/>
              </a:solidFill>
              <a:latin typeface="Arial"/>
              <a:cs typeface="Arial"/>
            </a:rPr>
            <a:t> represents </a:t>
          </a:r>
          <a:r>
            <a:rPr lang="en-US" sz="1200" b="0" i="0" u="none" strike="noStrike" baseline="0">
              <a:solidFill>
                <a:srgbClr val="0000FF"/>
              </a:solidFill>
              <a:latin typeface="Arial"/>
              <a:cs typeface="Arial"/>
            </a:rPr>
            <a:t>Mean Square Error</a:t>
          </a:r>
          <a:endParaRPr lang="en-US" sz="1200" b="0" i="0" u="none" strike="noStrike" baseline="0">
            <a:solidFill>
              <a:srgbClr val="000000"/>
            </a:solidFill>
            <a:latin typeface="Arial"/>
            <a:cs typeface="Arial"/>
          </a:endParaRPr>
        </a:p>
        <a:p>
          <a:pPr algn="l" rtl="0">
            <a:defRPr sz="1000"/>
          </a:pPr>
          <a:r>
            <a:rPr lang="en-US" sz="1200" b="1" i="0" u="none" strike="noStrike" baseline="0">
              <a:solidFill>
                <a:srgbClr val="000000"/>
              </a:solidFill>
              <a:latin typeface="Arial"/>
              <a:cs typeface="Arial"/>
            </a:rPr>
            <a:t>MSE = SSE / (degrees of freedom error)</a:t>
          </a:r>
          <a:r>
            <a:rPr lang="en-US" sz="1200" b="0" i="0" u="none" strike="noStrike" baseline="0">
              <a:solidFill>
                <a:srgbClr val="000000"/>
              </a:solidFill>
              <a:latin typeface="Arial"/>
              <a:cs typeface="Arial"/>
            </a:rPr>
            <a:t> = </a:t>
          </a:r>
          <a:r>
            <a:rPr lang="en-US" sz="1200" b="1" i="0" u="none" strike="noStrike" baseline="0">
              <a:solidFill>
                <a:srgbClr val="000000"/>
              </a:solidFill>
              <a:latin typeface="Arial"/>
              <a:cs typeface="Arial"/>
            </a:rPr>
            <a:t>SS(residual) / (degrees of freedom residual)</a:t>
          </a:r>
          <a:endParaRPr lang="en-US" sz="1200" b="0" i="0" u="none" strike="noStrike" baseline="0">
            <a:solidFill>
              <a:srgbClr val="000000"/>
            </a:solidFill>
            <a:latin typeface="Arial"/>
            <a:cs typeface="Arial"/>
          </a:endParaRPr>
        </a:p>
        <a:p>
          <a:pPr algn="l" rtl="0">
            <a:defRPr sz="1000"/>
          </a:pPr>
          <a:r>
            <a:rPr lang="en-US" sz="1200" b="0" i="0" u="none" strike="noStrike" baseline="0">
              <a:solidFill>
                <a:srgbClr val="000000"/>
              </a:solidFill>
              <a:latin typeface="Arial"/>
              <a:cs typeface="Arial"/>
            </a:rPr>
            <a:t>Degrees of Freedom Total = </a:t>
          </a:r>
          <a:r>
            <a:rPr lang="en-US" sz="1200" b="1" i="0" u="none" strike="noStrike" baseline="0">
              <a:solidFill>
                <a:srgbClr val="000000"/>
              </a:solidFill>
              <a:latin typeface="Arial"/>
              <a:cs typeface="Arial"/>
            </a:rPr>
            <a:t>df(Total) = n-1</a:t>
          </a:r>
          <a:endParaRPr lang="en-US" sz="1200" b="0" i="0" u="none" strike="noStrike" baseline="0">
            <a:solidFill>
              <a:srgbClr val="000000"/>
            </a:solidFill>
            <a:latin typeface="Arial"/>
            <a:cs typeface="Arial"/>
          </a:endParaRPr>
        </a:p>
        <a:p>
          <a:pPr algn="l" rtl="0">
            <a:defRPr sz="1000"/>
          </a:pPr>
          <a:r>
            <a:rPr lang="en-US" sz="1200" b="0" i="0" u="none" strike="noStrike" baseline="0">
              <a:solidFill>
                <a:srgbClr val="000000"/>
              </a:solidFill>
              <a:latin typeface="Arial"/>
              <a:cs typeface="Arial"/>
            </a:rPr>
            <a:t>Degrees of Freedom Regression  = </a:t>
          </a:r>
          <a:r>
            <a:rPr lang="en-US" sz="1200" b="1" i="0" u="none" strike="noStrike" baseline="0">
              <a:solidFill>
                <a:srgbClr val="000000"/>
              </a:solidFill>
              <a:latin typeface="Arial"/>
              <a:cs typeface="Arial"/>
            </a:rPr>
            <a:t>df(Reg) = number of predictor variables = k</a:t>
          </a:r>
          <a:endParaRPr lang="en-US" sz="1200" b="0" i="0" u="none" strike="noStrike" baseline="0">
            <a:solidFill>
              <a:srgbClr val="000000"/>
            </a:solidFill>
            <a:latin typeface="Arial"/>
            <a:cs typeface="Arial"/>
          </a:endParaRPr>
        </a:p>
        <a:p>
          <a:pPr algn="l" rtl="0">
            <a:defRPr sz="1000"/>
          </a:pPr>
          <a:r>
            <a:rPr lang="en-US" sz="1200" b="0" i="0" u="none" strike="noStrike" baseline="0">
              <a:solidFill>
                <a:srgbClr val="000000"/>
              </a:solidFill>
              <a:latin typeface="Arial"/>
              <a:cs typeface="Arial"/>
            </a:rPr>
            <a:t>Degrees of Freedom Error = </a:t>
          </a:r>
          <a:r>
            <a:rPr lang="en-US" sz="1200" b="1" i="0" u="none" strike="noStrike" baseline="0">
              <a:solidFill>
                <a:srgbClr val="000000"/>
              </a:solidFill>
              <a:latin typeface="Arial"/>
              <a:cs typeface="Arial"/>
            </a:rPr>
            <a:t>df(Error)</a:t>
          </a:r>
          <a:r>
            <a:rPr lang="en-US" sz="1200" b="0" i="0" u="none" strike="noStrike" baseline="0">
              <a:solidFill>
                <a:srgbClr val="000000"/>
              </a:solidFill>
              <a:latin typeface="Arial"/>
              <a:cs typeface="Arial"/>
            </a:rPr>
            <a:t> = df(Total) - df(Regression) = </a:t>
          </a:r>
          <a:r>
            <a:rPr lang="en-US" sz="1200" b="1" i="0" u="none" strike="noStrike" baseline="0">
              <a:solidFill>
                <a:srgbClr val="000000"/>
              </a:solidFill>
              <a:latin typeface="Arial"/>
              <a:cs typeface="Arial"/>
            </a:rPr>
            <a:t>n-k-1</a:t>
          </a:r>
        </a:p>
        <a:p>
          <a:pPr algn="l" rtl="0">
            <a:defRPr sz="1000"/>
          </a:pPr>
          <a:r>
            <a:rPr lang="en-US" sz="1200" b="1" i="0" u="none" strike="noStrike" baseline="0">
              <a:solidFill>
                <a:srgbClr val="000000"/>
              </a:solidFill>
              <a:latin typeface="Arial"/>
              <a:cs typeface="Arial"/>
            </a:rPr>
            <a:t>df(Total) = df(Regression) + df(Error)</a:t>
          </a:r>
        </a:p>
        <a:p>
          <a:pPr algn="l" rtl="0">
            <a:defRPr sz="1000"/>
          </a:pPr>
          <a:endParaRPr lang="en-US" sz="1200" b="1" i="0" u="none" strike="noStrike" baseline="0">
            <a:solidFill>
              <a:srgbClr val="000000"/>
            </a:solidFill>
            <a:latin typeface="Arial"/>
            <a:cs typeface="Arial"/>
          </a:endParaRPr>
        </a:p>
        <a:p>
          <a:pPr algn="l" rtl="0">
            <a:defRPr sz="1000"/>
          </a:pPr>
          <a:r>
            <a:rPr lang="en-US" sz="1200" b="0" i="0" u="none" strike="noStrike" baseline="0">
              <a:solidFill>
                <a:srgbClr val="000000"/>
              </a:solidFill>
              <a:latin typeface="Arial"/>
              <a:cs typeface="Arial"/>
            </a:rPr>
            <a:t>In Excel Regression, </a:t>
          </a:r>
          <a:r>
            <a:rPr lang="en-US" sz="1200" b="1" i="0" u="none" strike="noStrike" baseline="0">
              <a:solidFill>
                <a:srgbClr val="000000"/>
              </a:solidFill>
              <a:latin typeface="Arial"/>
              <a:cs typeface="Arial"/>
            </a:rPr>
            <a:t>Standard Error = Square Root of MSE.</a:t>
          </a:r>
          <a:endParaRPr lang="en-US" sz="1200" b="0" i="0" u="none" strike="noStrike" baseline="0">
            <a:solidFill>
              <a:srgbClr val="000000"/>
            </a:solidFill>
            <a:latin typeface="Arial"/>
            <a:cs typeface="Arial"/>
          </a:endParaRPr>
        </a:p>
        <a:p>
          <a:pPr algn="l" rtl="0">
            <a:defRPr sz="1000"/>
          </a:pPr>
          <a:r>
            <a:rPr lang="en-US" sz="1200" b="1" i="0" u="none" strike="noStrike" baseline="0">
              <a:solidFill>
                <a:srgbClr val="339966"/>
              </a:solidFill>
              <a:latin typeface="Arial"/>
              <a:cs typeface="Arial"/>
            </a:rPr>
            <a:t>MSE measures the Variance of the Y values around the fitted regression line.</a:t>
          </a:r>
          <a:endParaRPr lang="en-US" sz="12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xdr:txBody>
    </xdr:sp>
    <xdr:clientData/>
  </xdr:twoCellAnchor>
  <xdr:twoCellAnchor>
    <xdr:from>
      <xdr:col>0</xdr:col>
      <xdr:colOff>19050</xdr:colOff>
      <xdr:row>3</xdr:row>
      <xdr:rowOff>28575</xdr:rowOff>
    </xdr:from>
    <xdr:to>
      <xdr:col>8</xdr:col>
      <xdr:colOff>466725</xdr:colOff>
      <xdr:row>9</xdr:row>
      <xdr:rowOff>114300</xdr:rowOff>
    </xdr:to>
    <xdr:sp macro="" textlink="">
      <xdr:nvSpPr>
        <xdr:cNvPr id="6152" name="Text Box 8">
          <a:extLst>
            <a:ext uri="{FF2B5EF4-FFF2-40B4-BE49-F238E27FC236}">
              <a16:creationId xmlns:a16="http://schemas.microsoft.com/office/drawing/2014/main" id="{00000000-0008-0000-0800-000008180000}"/>
            </a:ext>
          </a:extLst>
        </xdr:cNvPr>
        <xdr:cNvSpPr txBox="1">
          <a:spLocks noChangeArrowheads="1"/>
        </xdr:cNvSpPr>
      </xdr:nvSpPr>
      <xdr:spPr bwMode="auto">
        <a:xfrm>
          <a:off x="19050" y="352425"/>
          <a:ext cx="5324475" cy="1057275"/>
        </a:xfrm>
        <a:prstGeom prst="rect">
          <a:avLst/>
        </a:prstGeom>
        <a:solidFill>
          <a:srgbClr val="FFFFFF"/>
        </a:solidFill>
        <a:ln w="9525">
          <a:solidFill>
            <a:srgbClr val="000000"/>
          </a:solidFill>
          <a:miter lim="800000"/>
          <a:headEnd/>
          <a:tailEnd/>
        </a:ln>
      </xdr:spPr>
      <xdr:txBody>
        <a:bodyPr vertOverflow="clip" wrap="square" lIns="36576" tIns="27432" rIns="0" bIns="0" anchor="t" upright="1"/>
        <a:lstStyle/>
        <a:p>
          <a:pPr algn="l" rtl="0">
            <a:defRPr sz="1000"/>
          </a:pPr>
          <a:r>
            <a:rPr lang="en-US" sz="1400" b="1" i="0" u="none" strike="noStrike" baseline="0">
              <a:solidFill>
                <a:srgbClr val="000000"/>
              </a:solidFill>
              <a:latin typeface="Symbol"/>
            </a:rPr>
            <a:t>s</a:t>
          </a:r>
          <a:r>
            <a:rPr lang="en-US" sz="1400" b="1" i="0" u="none" strike="noStrike" baseline="30000">
              <a:solidFill>
                <a:srgbClr val="000000"/>
              </a:solidFill>
              <a:latin typeface="Times New Roman"/>
              <a:cs typeface="Times New Roman"/>
            </a:rPr>
            <a:t>2</a:t>
          </a:r>
          <a:r>
            <a:rPr lang="en-US" sz="1400" b="1" i="0" u="none" strike="noStrike" baseline="-25000">
              <a:solidFill>
                <a:srgbClr val="000000"/>
              </a:solidFill>
              <a:latin typeface="Symbol"/>
            </a:rPr>
            <a:t>e</a:t>
          </a:r>
          <a:r>
            <a:rPr lang="en-US" sz="1400" b="1" i="0" u="none" strike="noStrike" baseline="0">
              <a:solidFill>
                <a:srgbClr val="000000"/>
              </a:solidFill>
              <a:latin typeface="Times New Roman"/>
              <a:cs typeface="Times New Roman"/>
            </a:rPr>
            <a:t>= Variance(</a:t>
          </a:r>
          <a:r>
            <a:rPr lang="en-US" sz="1400" b="1" i="0" u="none" strike="noStrike" baseline="0">
              <a:solidFill>
                <a:srgbClr val="000000"/>
              </a:solidFill>
              <a:latin typeface="Symbol"/>
            </a:rPr>
            <a:t>e</a:t>
          </a:r>
          <a:r>
            <a:rPr lang="en-US" sz="1400" b="1" i="0" u="none" strike="noStrike" baseline="0">
              <a:solidFill>
                <a:srgbClr val="000000"/>
              </a:solidFill>
              <a:latin typeface="Times New Roman"/>
              <a:cs typeface="Times New Roman"/>
            </a:rPr>
            <a:t>) = Phenomenon Variance of the random errors</a:t>
          </a:r>
        </a:p>
        <a:p>
          <a:pPr algn="l" rtl="0">
            <a:defRPr sz="1000"/>
          </a:pPr>
          <a:r>
            <a:rPr lang="en-US" sz="1400" b="1" i="0" u="none" strike="noStrike" baseline="0">
              <a:solidFill>
                <a:srgbClr val="000000"/>
              </a:solidFill>
              <a:latin typeface="Times New Roman"/>
              <a:cs typeface="Times New Roman"/>
            </a:rPr>
            <a:t>s</a:t>
          </a:r>
          <a:r>
            <a:rPr lang="en-US" sz="1400" b="1" i="0" u="none" strike="noStrike" baseline="30000">
              <a:solidFill>
                <a:srgbClr val="000000"/>
              </a:solidFill>
              <a:latin typeface="Times New Roman"/>
              <a:cs typeface="Times New Roman"/>
            </a:rPr>
            <a:t>2</a:t>
          </a:r>
          <a:r>
            <a:rPr lang="en-US" sz="1400" b="1" i="0" u="none" strike="noStrike" baseline="-25000">
              <a:solidFill>
                <a:srgbClr val="000000"/>
              </a:solidFill>
              <a:latin typeface="Times New Roman"/>
              <a:cs typeface="Times New Roman"/>
            </a:rPr>
            <a:t>e</a:t>
          </a:r>
          <a:r>
            <a:rPr lang="en-US" sz="1400" b="1" i="0" u="none" strike="noStrike" baseline="0">
              <a:solidFill>
                <a:srgbClr val="000000"/>
              </a:solidFill>
              <a:latin typeface="Times New Roman"/>
              <a:cs typeface="Times New Roman"/>
            </a:rPr>
            <a:t>= MSE = MS</a:t>
          </a:r>
          <a:r>
            <a:rPr lang="en-US" sz="1400" b="1" i="0" u="none" strike="noStrike" baseline="-25000">
              <a:solidFill>
                <a:srgbClr val="000000"/>
              </a:solidFill>
              <a:latin typeface="Times New Roman"/>
              <a:cs typeface="Times New Roman"/>
            </a:rPr>
            <a:t>Residual</a:t>
          </a:r>
          <a:r>
            <a:rPr lang="en-US" sz="1400" b="1" i="0" u="none" strike="noStrike" baseline="0">
              <a:solidFill>
                <a:srgbClr val="000000"/>
              </a:solidFill>
              <a:latin typeface="Times New Roman"/>
              <a:cs typeface="Times New Roman"/>
            </a:rPr>
            <a:t> = Sample Estimate of </a:t>
          </a:r>
          <a:r>
            <a:rPr lang="en-US" sz="1400" b="1" i="0" u="none" strike="noStrike" baseline="0">
              <a:solidFill>
                <a:srgbClr val="000000"/>
              </a:solidFill>
              <a:latin typeface="Symbol"/>
            </a:rPr>
            <a:t>s</a:t>
          </a:r>
          <a:r>
            <a:rPr lang="en-US" sz="1400" b="1" i="0" u="none" strike="noStrike" baseline="30000">
              <a:solidFill>
                <a:srgbClr val="000000"/>
              </a:solidFill>
              <a:latin typeface="Times New Roman"/>
              <a:cs typeface="Times New Roman"/>
            </a:rPr>
            <a:t>2</a:t>
          </a:r>
          <a:r>
            <a:rPr lang="en-US" sz="1400" b="1" i="0" u="none" strike="noStrike" baseline="-25000">
              <a:solidFill>
                <a:srgbClr val="000000"/>
              </a:solidFill>
              <a:latin typeface="Symbol"/>
            </a:rPr>
            <a:t>e</a:t>
          </a:r>
          <a:endParaRPr lang="en-US" sz="1400" b="1" i="0" u="none" strike="noStrike" baseline="0">
            <a:solidFill>
              <a:srgbClr val="000000"/>
            </a:solidFill>
            <a:latin typeface="Times New Roman"/>
            <a:cs typeface="Times New Roman"/>
          </a:endParaRPr>
        </a:p>
        <a:p>
          <a:pPr algn="l" rtl="0">
            <a:defRPr sz="1000"/>
          </a:pPr>
          <a:r>
            <a:rPr lang="en-US" sz="1100" b="0" i="0" u="none" strike="noStrike" baseline="0">
              <a:solidFill>
                <a:srgbClr val="000000"/>
              </a:solidFill>
              <a:latin typeface="Times New Roman"/>
              <a:cs typeface="Times New Roman"/>
            </a:rPr>
            <a:t>MSE measures the variance of all the Y values in the data set about the sample regression surface which is an estimate of the variance of the population Y values around the population regression surface.</a:t>
          </a:r>
          <a:r>
            <a:rPr lang="en-US" sz="1200" b="0" i="0" u="none" strike="noStrike" baseline="0">
              <a:solidFill>
                <a:srgbClr val="000000"/>
              </a:solidFill>
              <a:latin typeface="Times New Roman"/>
              <a:cs typeface="Times New Roman"/>
            </a:rPr>
            <a:t> </a:t>
          </a:r>
          <a:endParaRPr lang="en-US" sz="1400" b="0" i="0" u="none" strike="noStrike" baseline="0">
            <a:solidFill>
              <a:srgbClr val="000000"/>
            </a:solidFill>
            <a:latin typeface="Times New Roman"/>
            <a:cs typeface="Times New Roman"/>
          </a:endParaRPr>
        </a:p>
        <a:p>
          <a:pPr algn="l" rtl="0">
            <a:defRPr sz="1000"/>
          </a:pPr>
          <a:endParaRPr lang="en-US" sz="1400" b="0" i="0" u="none" strike="noStrike" baseline="0">
            <a:solidFill>
              <a:srgbClr val="000000"/>
            </a:solidFill>
            <a:latin typeface="Times New Roman"/>
            <a:cs typeface="Times New Roman"/>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6.vml"/><Relationship Id="rId7" Type="http://schemas.openxmlformats.org/officeDocument/2006/relationships/image" Target="../media/image7.emf"/><Relationship Id="rId2" Type="http://schemas.openxmlformats.org/officeDocument/2006/relationships/drawing" Target="../drawings/drawing11.xml"/><Relationship Id="rId1" Type="http://schemas.openxmlformats.org/officeDocument/2006/relationships/printerSettings" Target="../printerSettings/printerSettings7.bin"/><Relationship Id="rId6" Type="http://schemas.openxmlformats.org/officeDocument/2006/relationships/oleObject" Target="../embeddings/oleObject7.bin"/><Relationship Id="rId5" Type="http://schemas.openxmlformats.org/officeDocument/2006/relationships/image" Target="../media/image6.emf"/><Relationship Id="rId4" Type="http://schemas.openxmlformats.org/officeDocument/2006/relationships/oleObject" Target="../embeddings/oleObject6.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8.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7.vml"/><Relationship Id="rId1" Type="http://schemas.openxmlformats.org/officeDocument/2006/relationships/drawing" Target="../drawings/drawing17.xml"/></Relationships>
</file>

<file path=xl/worksheets/_rels/sheet19.xml.rels><?xml version="1.0" encoding="UTF-8" standalone="yes"?>
<Relationships xmlns="http://schemas.openxmlformats.org/package/2006/relationships"><Relationship Id="rId8" Type="http://schemas.openxmlformats.org/officeDocument/2006/relationships/image" Target="../media/image10.emf"/><Relationship Id="rId3" Type="http://schemas.openxmlformats.org/officeDocument/2006/relationships/oleObject" Target="../embeddings/oleObject8.bin"/><Relationship Id="rId7" Type="http://schemas.openxmlformats.org/officeDocument/2006/relationships/oleObject" Target="../embeddings/oleObject10.bin"/><Relationship Id="rId12" Type="http://schemas.openxmlformats.org/officeDocument/2006/relationships/image" Target="../media/image12.emf"/><Relationship Id="rId2" Type="http://schemas.openxmlformats.org/officeDocument/2006/relationships/vmlDrawing" Target="../drawings/vmlDrawing8.vml"/><Relationship Id="rId1" Type="http://schemas.openxmlformats.org/officeDocument/2006/relationships/drawing" Target="../drawings/drawing18.xml"/><Relationship Id="rId6" Type="http://schemas.openxmlformats.org/officeDocument/2006/relationships/image" Target="../media/image9.emf"/><Relationship Id="rId11" Type="http://schemas.openxmlformats.org/officeDocument/2006/relationships/oleObject" Target="../embeddings/oleObject12.bin"/><Relationship Id="rId5" Type="http://schemas.openxmlformats.org/officeDocument/2006/relationships/oleObject" Target="../embeddings/oleObject9.bin"/><Relationship Id="rId10" Type="http://schemas.openxmlformats.org/officeDocument/2006/relationships/image" Target="../media/image11.emf"/><Relationship Id="rId4" Type="http://schemas.openxmlformats.org/officeDocument/2006/relationships/image" Target="../media/image8.emf"/><Relationship Id="rId9" Type="http://schemas.openxmlformats.org/officeDocument/2006/relationships/oleObject" Target="../embeddings/oleObject1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12.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2.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7.xml"/><Relationship Id="rId1" Type="http://schemas.openxmlformats.org/officeDocument/2006/relationships/printerSettings" Target="../printerSettings/printerSettings4.bin"/><Relationship Id="rId5" Type="http://schemas.openxmlformats.org/officeDocument/2006/relationships/image" Target="../media/image2.emf"/><Relationship Id="rId4" Type="http://schemas.openxmlformats.org/officeDocument/2006/relationships/oleObject" Target="../embeddings/oleObject2.bin"/></Relationships>
</file>

<file path=xl/worksheets/_rels/sheet8.xml.rels><?xml version="1.0" encoding="UTF-8" standalone="yes"?>
<Relationships xmlns="http://schemas.openxmlformats.org/package/2006/relationships"><Relationship Id="rId8" Type="http://schemas.openxmlformats.org/officeDocument/2006/relationships/oleObject" Target="../embeddings/oleObject5.bin"/><Relationship Id="rId3" Type="http://schemas.openxmlformats.org/officeDocument/2006/relationships/vmlDrawing" Target="../drawings/vmlDrawing5.vml"/><Relationship Id="rId7" Type="http://schemas.openxmlformats.org/officeDocument/2006/relationships/image" Target="../media/image4.emf"/><Relationship Id="rId2" Type="http://schemas.openxmlformats.org/officeDocument/2006/relationships/drawing" Target="../drawings/drawing8.xml"/><Relationship Id="rId1" Type="http://schemas.openxmlformats.org/officeDocument/2006/relationships/printerSettings" Target="../printerSettings/printerSettings5.bin"/><Relationship Id="rId6" Type="http://schemas.openxmlformats.org/officeDocument/2006/relationships/oleObject" Target="../embeddings/oleObject4.bin"/><Relationship Id="rId5" Type="http://schemas.openxmlformats.org/officeDocument/2006/relationships/image" Target="../media/image3.emf"/><Relationship Id="rId4" Type="http://schemas.openxmlformats.org/officeDocument/2006/relationships/oleObject" Target="../embeddings/oleObject3.bin"/><Relationship Id="rId9" Type="http://schemas.openxmlformats.org/officeDocument/2006/relationships/image" Target="../media/image5.emf"/></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abSelected="1" workbookViewId="0">
      <selection activeCell="O17" sqref="O17"/>
    </sheetView>
  </sheetViews>
  <sheetFormatPr defaultRowHeight="12.75" x14ac:dyDescent="0.2"/>
  <cols>
    <col min="1" max="16384" width="9.140625" style="116"/>
  </cols>
  <sheetData/>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G21" sqref="G21"/>
    </sheetView>
  </sheetViews>
  <sheetFormatPr defaultRowHeight="12.75" x14ac:dyDescent="0.2"/>
  <sheetData/>
  <phoneticPr fontId="19" type="noConversion"/>
  <pageMargins left="0.75" right="0.75" top="1" bottom="1" header="0.5" footer="0.5"/>
  <headerFooter alignWithMargins="0"/>
  <drawing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5"/>
  <sheetViews>
    <sheetView workbookViewId="0">
      <selection activeCell="B7" sqref="B7"/>
    </sheetView>
  </sheetViews>
  <sheetFormatPr defaultRowHeight="12.75" x14ac:dyDescent="0.2"/>
  <cols>
    <col min="1" max="1" width="16.28515625" customWidth="1"/>
  </cols>
  <sheetData>
    <row r="1" spans="1:6" x14ac:dyDescent="0.2">
      <c r="A1" t="s">
        <v>0</v>
      </c>
    </row>
    <row r="2" spans="1:6" x14ac:dyDescent="0.2">
      <c r="A2" t="s">
        <v>1</v>
      </c>
    </row>
    <row r="3" spans="1:6" ht="13.5" thickBot="1" x14ac:dyDescent="0.25"/>
    <row r="4" spans="1:6" x14ac:dyDescent="0.2">
      <c r="A4" s="1" t="s">
        <v>2</v>
      </c>
      <c r="B4" s="1"/>
    </row>
    <row r="5" spans="1:6" x14ac:dyDescent="0.2">
      <c r="A5" s="2" t="s">
        <v>3</v>
      </c>
      <c r="B5" s="2">
        <v>0.49218347048286959</v>
      </c>
    </row>
    <row r="6" spans="1:6" x14ac:dyDescent="0.2">
      <c r="A6" s="14" t="s">
        <v>4</v>
      </c>
      <c r="B6" s="12">
        <v>0.24224456861656177</v>
      </c>
      <c r="C6" s="13" t="s">
        <v>5</v>
      </c>
    </row>
    <row r="7" spans="1:6" x14ac:dyDescent="0.2">
      <c r="A7" s="2" t="s">
        <v>6</v>
      </c>
      <c r="B7" s="2">
        <v>0.19714007865326186</v>
      </c>
    </row>
    <row r="8" spans="1:6" x14ac:dyDescent="0.2">
      <c r="A8" s="2" t="s">
        <v>7</v>
      </c>
      <c r="B8" s="2">
        <v>8.0014008528573903</v>
      </c>
    </row>
    <row r="9" spans="1:6" ht="13.5" thickBot="1" x14ac:dyDescent="0.25">
      <c r="A9" s="3" t="s">
        <v>8</v>
      </c>
      <c r="B9" s="3">
        <v>90</v>
      </c>
    </row>
    <row r="10" spans="1:6" x14ac:dyDescent="0.2">
      <c r="B10" s="9" t="s">
        <v>9</v>
      </c>
    </row>
    <row r="11" spans="1:6" ht="13.5" thickBot="1" x14ac:dyDescent="0.25">
      <c r="A11" t="s">
        <v>10</v>
      </c>
      <c r="F11" s="6" t="s">
        <v>11</v>
      </c>
    </row>
    <row r="12" spans="1:6" x14ac:dyDescent="0.2">
      <c r="A12" s="4"/>
      <c r="B12" s="8" t="s">
        <v>12</v>
      </c>
      <c r="C12" s="4" t="s">
        <v>13</v>
      </c>
      <c r="D12" s="4" t="s">
        <v>14</v>
      </c>
      <c r="E12" s="4" t="s">
        <v>15</v>
      </c>
      <c r="F12" s="7" t="s">
        <v>16</v>
      </c>
    </row>
    <row r="13" spans="1:6" x14ac:dyDescent="0.2">
      <c r="A13" s="2" t="s">
        <v>17</v>
      </c>
      <c r="B13" s="10">
        <v>5</v>
      </c>
      <c r="C13" s="2">
        <v>1719.2393111412366</v>
      </c>
      <c r="D13" s="2">
        <v>343.84786222824732</v>
      </c>
      <c r="E13" s="2">
        <v>5.3707417778954722</v>
      </c>
      <c r="F13" s="5">
        <v>2.4738444660798103E-4</v>
      </c>
    </row>
    <row r="14" spans="1:6" x14ac:dyDescent="0.2">
      <c r="A14" s="2" t="s">
        <v>18</v>
      </c>
      <c r="B14" s="10">
        <v>84</v>
      </c>
      <c r="C14" s="2">
        <v>5377.8829110809866</v>
      </c>
      <c r="D14" s="2">
        <v>64.022415608106982</v>
      </c>
      <c r="E14" s="2"/>
      <c r="F14" s="2"/>
    </row>
    <row r="15" spans="1:6" ht="13.5" thickBot="1" x14ac:dyDescent="0.25">
      <c r="A15" s="3" t="s">
        <v>19</v>
      </c>
      <c r="B15" s="11">
        <v>89</v>
      </c>
      <c r="C15" s="3">
        <v>7097.1222222222232</v>
      </c>
      <c r="D15" s="3"/>
      <c r="E15" s="3"/>
      <c r="F15" s="3"/>
    </row>
  </sheetData>
  <phoneticPr fontId="19" type="noConversion"/>
  <pageMargins left="0.75" right="0.75" top="1" bottom="1" header="0.5" footer="0.5"/>
  <pageSetup orientation="portrait" r:id="rId1"/>
  <headerFooter alignWithMargins="0"/>
  <drawing r:id="rId2"/>
  <legacyDrawing r:id="rId3"/>
  <oleObjects>
    <mc:AlternateContent xmlns:mc="http://schemas.openxmlformats.org/markup-compatibility/2006">
      <mc:Choice Requires="x14">
        <oleObject progId="Equation.3" shapeId="9217" r:id="rId4">
          <objectPr defaultSize="0" autoPict="0" r:id="rId5">
            <anchor moveWithCells="1">
              <from>
                <xdr:col>2</xdr:col>
                <xdr:colOff>19050</xdr:colOff>
                <xdr:row>3</xdr:row>
                <xdr:rowOff>85725</xdr:rowOff>
              </from>
              <to>
                <xdr:col>4</xdr:col>
                <xdr:colOff>200025</xdr:colOff>
                <xdr:row>4</xdr:row>
                <xdr:rowOff>152400</xdr:rowOff>
              </to>
            </anchor>
          </objectPr>
        </oleObject>
      </mc:Choice>
      <mc:Fallback>
        <oleObject progId="Equation.3" shapeId="9217" r:id="rId4"/>
      </mc:Fallback>
    </mc:AlternateContent>
    <mc:AlternateContent xmlns:mc="http://schemas.openxmlformats.org/markup-compatibility/2006">
      <mc:Choice Requires="x14">
        <oleObject progId="Equation.3" shapeId="9220" r:id="rId6">
          <objectPr defaultSize="0" autoPict="0" r:id="rId7">
            <anchor moveWithCells="1">
              <from>
                <xdr:col>2</xdr:col>
                <xdr:colOff>19050</xdr:colOff>
                <xdr:row>6</xdr:row>
                <xdr:rowOff>133350</xdr:rowOff>
              </from>
              <to>
                <xdr:col>7</xdr:col>
                <xdr:colOff>47625</xdr:colOff>
                <xdr:row>8</xdr:row>
                <xdr:rowOff>38100</xdr:rowOff>
              </to>
            </anchor>
          </objectPr>
        </oleObject>
      </mc:Choice>
      <mc:Fallback>
        <oleObject progId="Equation.3" shapeId="9220" r:id="rId6"/>
      </mc:Fallback>
    </mc:AlternateContent>
  </oleObjec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N25"/>
  <sheetViews>
    <sheetView topLeftCell="A7" workbookViewId="0">
      <selection activeCell="C23" sqref="C23"/>
    </sheetView>
  </sheetViews>
  <sheetFormatPr defaultRowHeight="12.75" x14ac:dyDescent="0.2"/>
  <cols>
    <col min="1" max="1" width="7.42578125" customWidth="1"/>
    <col min="2" max="2" width="9.140625" style="27"/>
    <col min="3" max="3" width="10.42578125" style="27" customWidth="1"/>
    <col min="4" max="4" width="5" style="27" customWidth="1"/>
    <col min="5" max="5" width="5.85546875" style="27" customWidth="1"/>
    <col min="6" max="7" width="10.28515625" customWidth="1"/>
    <col min="8" max="9" width="11.85546875" customWidth="1"/>
  </cols>
  <sheetData>
    <row r="2" spans="1:2" s="50" customFormat="1" ht="15" x14ac:dyDescent="0.2"/>
    <row r="16" spans="1:2" x14ac:dyDescent="0.2">
      <c r="A16" s="15">
        <f>TINV(0.05,10)</f>
        <v>2.2281388519862744</v>
      </c>
      <c r="B16" s="26" t="s">
        <v>20</v>
      </c>
    </row>
    <row r="18" spans="1:14" ht="13.5" thickBot="1" x14ac:dyDescent="0.25"/>
    <row r="19" spans="1:14" s="57" customFormat="1" x14ac:dyDescent="0.2">
      <c r="A19" s="4"/>
      <c r="B19" s="16" t="s">
        <v>21</v>
      </c>
      <c r="C19" s="28" t="s">
        <v>7</v>
      </c>
      <c r="D19" s="28" t="s">
        <v>22</v>
      </c>
      <c r="E19" s="28" t="s">
        <v>23</v>
      </c>
      <c r="F19" s="34" t="s">
        <v>24</v>
      </c>
      <c r="G19" s="34" t="s">
        <v>25</v>
      </c>
      <c r="H19" s="54" t="s">
        <v>26</v>
      </c>
      <c r="I19" s="54" t="s">
        <v>27</v>
      </c>
    </row>
    <row r="20" spans="1:14" x14ac:dyDescent="0.2">
      <c r="A20" s="2" t="s">
        <v>28</v>
      </c>
      <c r="B20" s="32">
        <v>67.386031794474235</v>
      </c>
      <c r="C20" s="29">
        <v>6.1512699427931787</v>
      </c>
      <c r="D20" s="29">
        <v>10.95481622838283</v>
      </c>
      <c r="E20" s="31">
        <v>7.3249881490980688E-18</v>
      </c>
      <c r="F20" s="35">
        <v>55.153553855953191</v>
      </c>
      <c r="G20" s="35">
        <v>79.618509732995278</v>
      </c>
      <c r="H20" s="55">
        <v>57.155254950859721</v>
      </c>
      <c r="I20" s="55">
        <v>77.616808638088742</v>
      </c>
    </row>
    <row r="21" spans="1:14" x14ac:dyDescent="0.2">
      <c r="A21" s="2" t="s">
        <v>29</v>
      </c>
      <c r="B21" s="32">
        <v>6.0623850181082011</v>
      </c>
      <c r="C21" s="29">
        <v>1.797755807464827</v>
      </c>
      <c r="D21" s="29">
        <v>3.372196041829119</v>
      </c>
      <c r="E21" s="31">
        <v>1.1293778970155985E-3</v>
      </c>
      <c r="F21" s="35">
        <v>2.4873495444291067</v>
      </c>
      <c r="G21" s="35">
        <v>9.6374204917872959</v>
      </c>
      <c r="H21" s="55">
        <v>3.0723620380513395</v>
      </c>
      <c r="I21" s="55">
        <v>9.0524079981650623</v>
      </c>
      <c r="N21" s="53"/>
    </row>
    <row r="22" spans="1:14" x14ac:dyDescent="0.2">
      <c r="A22" s="2" t="s">
        <v>30</v>
      </c>
      <c r="B22" s="32">
        <v>4.7573554812861705</v>
      </c>
      <c r="C22" s="29">
        <v>1.680286985585643</v>
      </c>
      <c r="D22" s="29">
        <v>2.8312755631015341</v>
      </c>
      <c r="E22" s="31">
        <v>5.8005047189598992E-3</v>
      </c>
      <c r="F22" s="35">
        <v>1.4159197009166973</v>
      </c>
      <c r="G22" s="35">
        <v>8.0987912616556432</v>
      </c>
      <c r="H22" s="55">
        <v>1.9627063531176097</v>
      </c>
      <c r="I22" s="55">
        <v>7.5520046094547313</v>
      </c>
    </row>
    <row r="23" spans="1:14" x14ac:dyDescent="0.2">
      <c r="A23" s="2" t="s">
        <v>31</v>
      </c>
      <c r="B23" s="32">
        <v>0.38235151593095101</v>
      </c>
      <c r="C23" s="29">
        <v>3.8052019345283452</v>
      </c>
      <c r="D23" s="29">
        <v>0.10048126814545612</v>
      </c>
      <c r="E23" s="29">
        <v>0.92020169281166597</v>
      </c>
      <c r="F23" s="35">
        <v>-7.1847117325727279</v>
      </c>
      <c r="G23" s="35">
        <v>7.9494147644346302</v>
      </c>
      <c r="H23" s="55">
        <v>-5.9464508613180405</v>
      </c>
      <c r="I23" s="55">
        <v>6.7111538931799428</v>
      </c>
    </row>
    <row r="24" spans="1:14" x14ac:dyDescent="0.2">
      <c r="A24" s="2" t="s">
        <v>32</v>
      </c>
      <c r="B24" s="32">
        <v>2.1316221739538328</v>
      </c>
      <c r="C24" s="29">
        <v>4.0356311477620963</v>
      </c>
      <c r="D24" s="29">
        <v>0.52820044644959552</v>
      </c>
      <c r="E24" s="29">
        <v>0.59875291481281512</v>
      </c>
      <c r="F24" s="35">
        <v>-5.8936749503977168</v>
      </c>
      <c r="G24" s="35">
        <v>10.156919298305382</v>
      </c>
      <c r="H24" s="55">
        <v>-4.5804294966554968</v>
      </c>
      <c r="I24" s="55">
        <v>8.8436738445631633</v>
      </c>
    </row>
    <row r="25" spans="1:14" ht="13.5" thickBot="1" x14ac:dyDescent="0.25">
      <c r="A25" s="3" t="s">
        <v>33</v>
      </c>
      <c r="B25" s="33">
        <v>-3.0937853819124008</v>
      </c>
      <c r="C25" s="30">
        <v>4.5649676246363429</v>
      </c>
      <c r="D25" s="30">
        <v>-0.67772340053755797</v>
      </c>
      <c r="E25" s="30">
        <v>0.49980959643846457</v>
      </c>
      <c r="F25" s="36">
        <v>-12.17172640510713</v>
      </c>
      <c r="G25" s="36">
        <v>5.984155641282328</v>
      </c>
      <c r="H25" s="56">
        <v>-10.686228162073077</v>
      </c>
      <c r="I25" s="56">
        <v>4.4986573982482749</v>
      </c>
    </row>
  </sheetData>
  <phoneticPr fontId="19" type="noConversion"/>
  <printOptions gridLines="1" gridLinesSet="0"/>
  <pageMargins left="0.75" right="0.75" top="1" bottom="1" header="0.5" footer="0.5"/>
  <pageSetup orientation="portrait" horizontalDpi="120" verticalDpi="144" r:id="rId1"/>
  <headerFooter alignWithMargins="0">
    <oddHeader>&amp;A</oddHeader>
    <oddFooter>Page &amp;P</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1:E18"/>
  <sheetViews>
    <sheetView workbookViewId="0">
      <selection activeCell="E23" sqref="E23"/>
    </sheetView>
  </sheetViews>
  <sheetFormatPr defaultRowHeight="12.75" x14ac:dyDescent="0.2"/>
  <cols>
    <col min="3" max="3" width="16.5703125" customWidth="1"/>
  </cols>
  <sheetData>
    <row r="11" spans="1:5" ht="13.5" thickBot="1" x14ac:dyDescent="0.25"/>
    <row r="12" spans="1:5" x14ac:dyDescent="0.2">
      <c r="A12" s="17"/>
      <c r="B12" s="18" t="s">
        <v>21</v>
      </c>
      <c r="C12" s="17" t="s">
        <v>7</v>
      </c>
      <c r="D12" s="17" t="s">
        <v>22</v>
      </c>
      <c r="E12" s="23" t="s">
        <v>23</v>
      </c>
    </row>
    <row r="13" spans="1:5" x14ac:dyDescent="0.2">
      <c r="A13" s="19" t="s">
        <v>28</v>
      </c>
      <c r="B13" s="19">
        <v>67.386031794474235</v>
      </c>
      <c r="C13" s="21">
        <v>6.1512699427931787</v>
      </c>
      <c r="D13" s="19">
        <v>10.95481622838283</v>
      </c>
      <c r="E13" s="5">
        <v>7.3249881490980688E-18</v>
      </c>
    </row>
    <row r="14" spans="1:5" x14ac:dyDescent="0.2">
      <c r="A14" s="19" t="s">
        <v>29</v>
      </c>
      <c r="B14" s="19">
        <v>6.0623850181082011</v>
      </c>
      <c r="C14" s="21">
        <v>1.797755807464827</v>
      </c>
      <c r="D14" s="19">
        <v>3.372196041829119</v>
      </c>
      <c r="E14" s="5">
        <v>1.1293778970155985E-3</v>
      </c>
    </row>
    <row r="15" spans="1:5" x14ac:dyDescent="0.2">
      <c r="A15" s="19" t="s">
        <v>30</v>
      </c>
      <c r="B15" s="19">
        <v>4.7573554812861705</v>
      </c>
      <c r="C15" s="21">
        <v>1.680286985585643</v>
      </c>
      <c r="D15" s="19">
        <v>2.8312755631015341</v>
      </c>
      <c r="E15" s="5">
        <v>5.8005047189598992E-3</v>
      </c>
    </row>
    <row r="16" spans="1:5" x14ac:dyDescent="0.2">
      <c r="A16" s="19" t="s">
        <v>31</v>
      </c>
      <c r="B16" s="19">
        <v>0.38235151593095101</v>
      </c>
      <c r="C16" s="21">
        <v>3.8052019345283452</v>
      </c>
      <c r="D16" s="19">
        <v>0.10048126814545612</v>
      </c>
      <c r="E16" s="24">
        <v>0.92020169281166597</v>
      </c>
    </row>
    <row r="17" spans="1:5" x14ac:dyDescent="0.2">
      <c r="A17" s="19" t="s">
        <v>32</v>
      </c>
      <c r="B17" s="19">
        <v>2.1316221739538328</v>
      </c>
      <c r="C17" s="21">
        <v>4.0356311477620963</v>
      </c>
      <c r="D17" s="19">
        <v>0.52820044644959552</v>
      </c>
      <c r="E17" s="24">
        <v>0.59875291481281512</v>
      </c>
    </row>
    <row r="18" spans="1:5" ht="13.5" thickBot="1" x14ac:dyDescent="0.25">
      <c r="A18" s="20" t="s">
        <v>33</v>
      </c>
      <c r="B18" s="20">
        <v>-3.0937853819124008</v>
      </c>
      <c r="C18" s="22">
        <v>4.5649676246363429</v>
      </c>
      <c r="D18" s="20">
        <v>-0.67772340053755797</v>
      </c>
      <c r="E18" s="25">
        <v>0.49980959643846457</v>
      </c>
    </row>
  </sheetData>
  <phoneticPr fontId="19" type="noConversion"/>
  <printOptions gridLines="1" gridLinesSet="0"/>
  <pageMargins left="0.75" right="0.75" top="1" bottom="1" header="0.5" footer="0.5"/>
  <pageSetup orientation="portrait" horizontalDpi="120" verticalDpi="144" copies="0" r:id="rId1"/>
  <headerFooter alignWithMargins="0">
    <oddHeader>&amp;A</oddHeader>
    <oddFooter>Page &amp;P</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N41" sqref="N41"/>
    </sheetView>
  </sheetViews>
  <sheetFormatPr defaultRowHeight="12.75" x14ac:dyDescent="0.2"/>
  <sheetData/>
  <phoneticPr fontId="19" type="noConversion"/>
  <pageMargins left="0.75" right="0.75" top="1" bottom="1" header="0.5" footer="0.5"/>
  <pageSetup orientation="portrait" horizontalDpi="200" verticalDpi="200"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workbookViewId="0">
      <selection activeCell="A11" sqref="A11"/>
    </sheetView>
  </sheetViews>
  <sheetFormatPr defaultRowHeight="15" x14ac:dyDescent="0.2"/>
  <cols>
    <col min="1" max="1" width="4.140625" style="52" customWidth="1"/>
    <col min="2" max="2" width="10" style="52" customWidth="1"/>
    <col min="3" max="16384" width="9.140625" style="52"/>
  </cols>
  <sheetData>
    <row r="1" spans="1:10" ht="18" x14ac:dyDescent="0.25">
      <c r="A1" s="112" t="s">
        <v>84</v>
      </c>
    </row>
    <row r="2" spans="1:10" ht="20.25" x14ac:dyDescent="0.3">
      <c r="A2" s="113" t="s">
        <v>41</v>
      </c>
    </row>
    <row r="3" spans="1:10" ht="20.25" x14ac:dyDescent="0.3">
      <c r="A3" s="114"/>
      <c r="B3" s="52" t="s">
        <v>42</v>
      </c>
    </row>
    <row r="4" spans="1:10" ht="20.25" x14ac:dyDescent="0.3">
      <c r="A4" s="113" t="s">
        <v>43</v>
      </c>
    </row>
    <row r="5" spans="1:10" ht="20.25" x14ac:dyDescent="0.3">
      <c r="A5" s="113"/>
      <c r="B5" s="50" t="s">
        <v>93</v>
      </c>
    </row>
    <row r="6" spans="1:10" ht="20.25" x14ac:dyDescent="0.3">
      <c r="A6" s="114"/>
      <c r="B6" s="52" t="s">
        <v>44</v>
      </c>
    </row>
    <row r="7" spans="1:10" ht="20.25" x14ac:dyDescent="0.3">
      <c r="A7" s="113" t="s">
        <v>45</v>
      </c>
    </row>
    <row r="8" spans="1:10" ht="20.25" x14ac:dyDescent="0.3">
      <c r="A8" s="114"/>
      <c r="B8" s="50" t="s">
        <v>94</v>
      </c>
    </row>
    <row r="9" spans="1:10" ht="20.25" x14ac:dyDescent="0.3">
      <c r="A9" s="113" t="s">
        <v>46</v>
      </c>
    </row>
    <row r="10" spans="1:10" ht="18" x14ac:dyDescent="0.25">
      <c r="A10" s="49"/>
      <c r="B10" s="49"/>
      <c r="C10" s="49"/>
      <c r="D10" s="49"/>
      <c r="E10" s="49"/>
      <c r="F10" s="49"/>
      <c r="G10" s="49"/>
      <c r="H10" s="49"/>
      <c r="I10" s="49"/>
      <c r="J10" s="49"/>
    </row>
    <row r="11" spans="1:10" ht="18" x14ac:dyDescent="0.25">
      <c r="A11" s="112" t="s">
        <v>195</v>
      </c>
      <c r="B11" s="49"/>
      <c r="C11" s="49"/>
      <c r="D11" s="49"/>
      <c r="E11" s="49"/>
      <c r="F11" s="49"/>
      <c r="G11" s="49"/>
      <c r="H11" s="49"/>
      <c r="I11" s="49"/>
      <c r="J11" s="49"/>
    </row>
    <row r="12" spans="1:10" ht="18" x14ac:dyDescent="0.25">
      <c r="A12" s="111" t="s">
        <v>85</v>
      </c>
      <c r="B12" s="49"/>
      <c r="C12" s="49"/>
      <c r="D12" s="49"/>
      <c r="E12" s="49"/>
      <c r="F12" s="49"/>
      <c r="G12" s="49"/>
      <c r="H12" s="49"/>
      <c r="I12" s="49"/>
      <c r="J12" s="49"/>
    </row>
    <row r="13" spans="1:10" ht="21" x14ac:dyDescent="0.25">
      <c r="A13" s="111" t="s">
        <v>89</v>
      </c>
      <c r="B13" s="49"/>
      <c r="C13" s="49"/>
      <c r="D13" s="49"/>
      <c r="E13" s="49"/>
      <c r="F13" s="49"/>
      <c r="G13" s="49"/>
      <c r="H13" s="49"/>
      <c r="I13" s="49"/>
      <c r="J13" s="49"/>
    </row>
    <row r="14" spans="1:10" ht="21" x14ac:dyDescent="0.35">
      <c r="A14" s="111" t="s">
        <v>90</v>
      </c>
      <c r="B14" s="49"/>
      <c r="C14" s="49"/>
      <c r="D14" s="49"/>
      <c r="E14" s="49"/>
      <c r="F14" s="49"/>
      <c r="G14" s="49"/>
      <c r="H14" s="49"/>
      <c r="I14" s="49"/>
      <c r="J14" s="49"/>
    </row>
    <row r="15" spans="1:10" ht="20.25" x14ac:dyDescent="0.35">
      <c r="A15" s="111"/>
      <c r="B15" s="51" t="s">
        <v>91</v>
      </c>
      <c r="C15" s="49"/>
      <c r="D15" s="49"/>
      <c r="E15" s="49"/>
      <c r="F15" s="49"/>
      <c r="G15" s="49"/>
      <c r="H15" s="49"/>
      <c r="I15" s="49"/>
      <c r="J15" s="49"/>
    </row>
    <row r="16" spans="1:10" ht="18" x14ac:dyDescent="0.25">
      <c r="A16" s="111" t="s">
        <v>92</v>
      </c>
      <c r="B16" s="49"/>
      <c r="C16" s="49"/>
      <c r="D16" s="49"/>
      <c r="E16" s="49"/>
      <c r="F16" s="49"/>
      <c r="G16" s="49"/>
      <c r="H16" s="49"/>
      <c r="I16" s="49"/>
      <c r="J16" s="49"/>
    </row>
    <row r="17" spans="1:1" ht="18" x14ac:dyDescent="0.25">
      <c r="A17" s="111" t="s">
        <v>86</v>
      </c>
    </row>
    <row r="18" spans="1:1" ht="18" x14ac:dyDescent="0.25">
      <c r="A18" s="111" t="s">
        <v>87</v>
      </c>
    </row>
    <row r="19" spans="1:1" ht="18" x14ac:dyDescent="0.25">
      <c r="A19" s="111" t="s">
        <v>88</v>
      </c>
    </row>
  </sheetData>
  <phoneticPr fontId="19" type="noConversion"/>
  <pageMargins left="0.75" right="0.75" top="1" bottom="1" header="0.5" footer="0.5"/>
  <pageSetup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E20" sqref="E20"/>
    </sheetView>
  </sheetViews>
  <sheetFormatPr defaultRowHeight="12.75" x14ac:dyDescent="0.2"/>
  <sheetData/>
  <phoneticPr fontId="19" type="noConversion"/>
  <pageMargins left="0.75" right="0.75" top="1" bottom="1" header="0.5" footer="0.5"/>
  <headerFooter alignWithMargins="0"/>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1:L19"/>
  <sheetViews>
    <sheetView workbookViewId="0">
      <selection activeCell="O24" sqref="O24"/>
    </sheetView>
  </sheetViews>
  <sheetFormatPr defaultRowHeight="12.75" x14ac:dyDescent="0.2"/>
  <cols>
    <col min="1" max="1" width="10.140625" customWidth="1"/>
    <col min="2" max="4" width="7.28515625" customWidth="1"/>
    <col min="5" max="5" width="3.140625" customWidth="1"/>
    <col min="6" max="8" width="7.28515625" customWidth="1"/>
    <col min="9" max="9" width="2.5703125" customWidth="1"/>
    <col min="10" max="12" width="7.28515625" customWidth="1"/>
  </cols>
  <sheetData>
    <row r="11" spans="1:12" x14ac:dyDescent="0.2">
      <c r="B11" s="37" t="s">
        <v>34</v>
      </c>
      <c r="C11" s="37"/>
      <c r="D11" s="37"/>
      <c r="F11" s="39" t="s">
        <v>35</v>
      </c>
      <c r="G11" s="39"/>
      <c r="H11" s="39"/>
      <c r="J11" s="41" t="s">
        <v>36</v>
      </c>
      <c r="K11" s="41"/>
      <c r="L11" s="41"/>
    </row>
    <row r="12" spans="1:12" x14ac:dyDescent="0.2">
      <c r="A12" s="44" t="s">
        <v>37</v>
      </c>
      <c r="B12" s="45" t="s">
        <v>31</v>
      </c>
      <c r="C12" s="45" t="s">
        <v>32</v>
      </c>
      <c r="D12" s="45" t="s">
        <v>33</v>
      </c>
      <c r="E12" s="46"/>
      <c r="F12" s="47" t="s">
        <v>38</v>
      </c>
      <c r="G12" s="47" t="s">
        <v>32</v>
      </c>
      <c r="H12" s="47" t="s">
        <v>33</v>
      </c>
      <c r="I12" s="46"/>
      <c r="J12" s="48" t="s">
        <v>38</v>
      </c>
      <c r="K12" s="48" t="s">
        <v>31</v>
      </c>
      <c r="L12" s="48" t="s">
        <v>32</v>
      </c>
    </row>
    <row r="13" spans="1:12" x14ac:dyDescent="0.2">
      <c r="A13" s="43" t="s">
        <v>39</v>
      </c>
      <c r="B13" s="38">
        <v>0</v>
      </c>
      <c r="C13" s="38">
        <v>0</v>
      </c>
      <c r="D13" s="38">
        <v>0</v>
      </c>
      <c r="F13" s="40">
        <v>1</v>
      </c>
      <c r="G13" s="40">
        <v>0</v>
      </c>
      <c r="H13" s="40">
        <v>0</v>
      </c>
      <c r="J13" s="42">
        <v>1</v>
      </c>
      <c r="K13" s="42">
        <v>0</v>
      </c>
      <c r="L13" s="42">
        <v>0</v>
      </c>
    </row>
    <row r="14" spans="1:12" x14ac:dyDescent="0.2">
      <c r="A14" s="43" t="s">
        <v>40</v>
      </c>
      <c r="B14" s="38">
        <v>1</v>
      </c>
      <c r="C14" s="38">
        <v>0</v>
      </c>
      <c r="D14" s="38">
        <v>0</v>
      </c>
      <c r="F14" s="40">
        <v>0</v>
      </c>
      <c r="G14" s="40">
        <v>0</v>
      </c>
      <c r="H14" s="40">
        <v>0</v>
      </c>
      <c r="J14" s="42">
        <v>0</v>
      </c>
      <c r="K14" s="42">
        <v>1</v>
      </c>
      <c r="L14" s="42">
        <v>0</v>
      </c>
    </row>
    <row r="15" spans="1:12" x14ac:dyDescent="0.2">
      <c r="A15" s="43" t="s">
        <v>32</v>
      </c>
      <c r="B15" s="38">
        <v>0</v>
      </c>
      <c r="C15" s="38">
        <v>1</v>
      </c>
      <c r="D15" s="38">
        <v>0</v>
      </c>
      <c r="F15" s="40">
        <v>0</v>
      </c>
      <c r="G15" s="40">
        <v>1</v>
      </c>
      <c r="H15" s="40">
        <v>0</v>
      </c>
      <c r="J15" s="42">
        <v>0</v>
      </c>
      <c r="K15" s="42">
        <v>0</v>
      </c>
      <c r="L15" s="42">
        <v>1</v>
      </c>
    </row>
    <row r="16" spans="1:12" x14ac:dyDescent="0.2">
      <c r="A16" s="43" t="s">
        <v>33</v>
      </c>
      <c r="B16" s="38">
        <v>0</v>
      </c>
      <c r="C16" s="38">
        <v>0</v>
      </c>
      <c r="D16" s="38">
        <v>1</v>
      </c>
      <c r="F16" s="40">
        <v>0</v>
      </c>
      <c r="G16" s="40">
        <v>0</v>
      </c>
      <c r="H16" s="40">
        <v>1</v>
      </c>
      <c r="J16" s="42">
        <v>0</v>
      </c>
      <c r="K16" s="42">
        <v>0</v>
      </c>
      <c r="L16" s="42">
        <v>0</v>
      </c>
    </row>
    <row r="18" spans="1:12" x14ac:dyDescent="0.2">
      <c r="A18" s="58" t="s">
        <v>48</v>
      </c>
      <c r="J18" s="61"/>
      <c r="K18" s="61"/>
      <c r="L18" s="61"/>
    </row>
    <row r="19" spans="1:12" x14ac:dyDescent="0.2">
      <c r="A19" s="58" t="s">
        <v>47</v>
      </c>
      <c r="B19" s="59">
        <v>2</v>
      </c>
      <c r="C19" s="60">
        <v>4</v>
      </c>
      <c r="D19" s="60">
        <v>3</v>
      </c>
    </row>
  </sheetData>
  <phoneticPr fontId="19" type="noConversion"/>
  <printOptions gridLines="1" gridLinesSet="0"/>
  <pageMargins left="0.75" right="0.75" top="1" bottom="1" header="0.5" footer="0.5"/>
  <headerFooter alignWithMargins="0">
    <oddHeader>&amp;A</oddHeader>
    <oddFooter>Page &amp;P</oddFooter>
  </headerFooter>
  <drawing r:id="rId1"/>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D109"/>
  <sheetViews>
    <sheetView zoomScaleNormal="100" workbookViewId="0">
      <selection activeCell="J1" sqref="J1"/>
    </sheetView>
  </sheetViews>
  <sheetFormatPr defaultRowHeight="12.75" x14ac:dyDescent="0.2"/>
  <cols>
    <col min="1" max="1" width="11.85546875" customWidth="1"/>
    <col min="2" max="2" width="11.7109375" customWidth="1"/>
    <col min="3" max="3" width="13.42578125" customWidth="1"/>
    <col min="10" max="10" width="9.42578125" customWidth="1"/>
    <col min="11" max="11" width="9.140625" customWidth="1"/>
    <col min="12" max="12" width="6.5703125" customWidth="1"/>
    <col min="13" max="13" width="10.85546875" customWidth="1"/>
    <col min="15" max="15" width="18" customWidth="1"/>
    <col min="22" max="22" width="10.7109375" customWidth="1"/>
    <col min="25" max="25" width="12.5703125" customWidth="1"/>
  </cols>
  <sheetData>
    <row r="1" spans="1:25" x14ac:dyDescent="0.2">
      <c r="A1" s="58" t="s">
        <v>165</v>
      </c>
      <c r="B1" s="67"/>
      <c r="C1" s="67"/>
      <c r="D1" s="67"/>
      <c r="E1" s="67"/>
      <c r="G1" s="67"/>
      <c r="H1" s="67"/>
      <c r="I1" s="67"/>
      <c r="K1" s="58" t="s">
        <v>166</v>
      </c>
      <c r="O1" t="s">
        <v>1</v>
      </c>
      <c r="W1" s="67" t="s">
        <v>170</v>
      </c>
      <c r="X1" s="104" t="s">
        <v>177</v>
      </c>
      <c r="Y1" s="104" t="s">
        <v>185</v>
      </c>
    </row>
    <row r="2" spans="1:25" ht="13.5" thickBot="1" x14ac:dyDescent="0.25">
      <c r="B2" s="67"/>
      <c r="C2" s="67"/>
      <c r="D2" s="67"/>
      <c r="E2" s="67"/>
      <c r="F2" s="155" t="s">
        <v>167</v>
      </c>
      <c r="G2" s="76"/>
      <c r="H2" s="76"/>
      <c r="W2" s="67">
        <v>412</v>
      </c>
      <c r="X2" s="67">
        <v>1</v>
      </c>
      <c r="Y2" s="67">
        <f t="shared" ref="Y2:Y21" si="0">X2*W2</f>
        <v>412</v>
      </c>
    </row>
    <row r="3" spans="1:25" x14ac:dyDescent="0.2">
      <c r="A3" t="s">
        <v>168</v>
      </c>
      <c r="B3" s="104" t="s">
        <v>169</v>
      </c>
      <c r="C3" s="67" t="s">
        <v>170</v>
      </c>
      <c r="D3" s="67" t="s">
        <v>171</v>
      </c>
      <c r="E3" s="67" t="s">
        <v>172</v>
      </c>
      <c r="F3" s="76" t="s">
        <v>170</v>
      </c>
      <c r="G3" s="76" t="s">
        <v>173</v>
      </c>
      <c r="H3" s="76" t="s">
        <v>177</v>
      </c>
      <c r="I3" s="174" t="s">
        <v>186</v>
      </c>
      <c r="J3" s="76" t="s">
        <v>190</v>
      </c>
      <c r="K3" s="175" t="s">
        <v>191</v>
      </c>
      <c r="L3" s="67" t="s">
        <v>170</v>
      </c>
      <c r="M3" s="67" t="s">
        <v>173</v>
      </c>
      <c r="N3" s="104" t="s">
        <v>176</v>
      </c>
      <c r="O3" s="96" t="s">
        <v>2</v>
      </c>
      <c r="P3" s="96"/>
      <c r="W3" s="67">
        <v>280</v>
      </c>
      <c r="X3" s="67">
        <v>1</v>
      </c>
      <c r="Y3" s="67">
        <f t="shared" si="0"/>
        <v>280</v>
      </c>
    </row>
    <row r="4" spans="1:25" x14ac:dyDescent="0.2">
      <c r="A4">
        <v>1</v>
      </c>
      <c r="B4" s="67">
        <v>36</v>
      </c>
      <c r="C4" s="67">
        <v>412</v>
      </c>
      <c r="D4" s="67" t="s">
        <v>174</v>
      </c>
      <c r="E4" s="67" t="s">
        <v>177</v>
      </c>
      <c r="F4" s="76">
        <v>412</v>
      </c>
      <c r="G4" s="76"/>
      <c r="H4" s="67">
        <v>36</v>
      </c>
      <c r="I4" s="58">
        <f>$G$26+$H$26*F4</f>
        <v>13.609659537296636</v>
      </c>
      <c r="J4" s="76">
        <f>$B$31+$B$32*F4+$B$33</f>
        <v>-8.8950442411933324</v>
      </c>
      <c r="K4" s="175">
        <f>$B$31+$B$32*F4</f>
        <v>84.832452728558209</v>
      </c>
      <c r="L4" s="67">
        <v>412</v>
      </c>
      <c r="M4" s="67">
        <v>0</v>
      </c>
      <c r="N4" s="67">
        <f t="shared" ref="N4:N23" si="1">M4*L4</f>
        <v>0</v>
      </c>
      <c r="O4" s="2" t="s">
        <v>3</v>
      </c>
      <c r="P4" s="2">
        <v>0.81813746763363815</v>
      </c>
      <c r="W4" s="67">
        <v>989</v>
      </c>
      <c r="X4" s="67">
        <v>1</v>
      </c>
      <c r="Y4" s="67">
        <f t="shared" si="0"/>
        <v>989</v>
      </c>
    </row>
    <row r="5" spans="1:25" x14ac:dyDescent="0.2">
      <c r="A5">
        <v>2</v>
      </c>
      <c r="B5" s="67">
        <v>22</v>
      </c>
      <c r="C5" s="67">
        <v>280</v>
      </c>
      <c r="D5" s="67" t="s">
        <v>174</v>
      </c>
      <c r="E5" s="67" t="s">
        <v>177</v>
      </c>
      <c r="F5" s="76">
        <v>280</v>
      </c>
      <c r="G5" s="76"/>
      <c r="H5" s="67">
        <v>22</v>
      </c>
      <c r="I5" s="58">
        <f t="shared" ref="I5:I23" si="2">$G$26+$H$26*F5</f>
        <v>7.3345987403853208</v>
      </c>
      <c r="J5" s="76">
        <f t="shared" ref="J5:J23" si="3">$B$31+$B$32*F5+$B$33</f>
        <v>-13.330833580796948</v>
      </c>
      <c r="K5" s="175">
        <f t="shared" ref="K5:K23" si="4">$B$31+$B$32*F5</f>
        <v>80.396663388954593</v>
      </c>
      <c r="L5" s="67">
        <v>280</v>
      </c>
      <c r="M5" s="67">
        <v>0</v>
      </c>
      <c r="N5" s="67">
        <f t="shared" si="1"/>
        <v>0</v>
      </c>
      <c r="O5" s="2" t="s">
        <v>4</v>
      </c>
      <c r="P5" s="2">
        <v>0.66934891594598234</v>
      </c>
      <c r="W5" s="67">
        <v>1789</v>
      </c>
      <c r="X5" s="67">
        <v>1</v>
      </c>
      <c r="Y5" s="67">
        <f t="shared" si="0"/>
        <v>1789</v>
      </c>
    </row>
    <row r="6" spans="1:25" x14ac:dyDescent="0.2">
      <c r="A6">
        <v>3</v>
      </c>
      <c r="B6" s="67">
        <v>211</v>
      </c>
      <c r="C6" s="67">
        <v>989</v>
      </c>
      <c r="D6" s="67" t="s">
        <v>178</v>
      </c>
      <c r="E6" s="67" t="s">
        <v>177</v>
      </c>
      <c r="F6" s="76">
        <v>989</v>
      </c>
      <c r="G6" s="76"/>
      <c r="H6" s="67">
        <v>211</v>
      </c>
      <c r="I6" s="58">
        <f t="shared" si="2"/>
        <v>41.039281354098371</v>
      </c>
      <c r="J6" s="76">
        <f t="shared" si="3"/>
        <v>10.494731887225541</v>
      </c>
      <c r="K6" s="175">
        <f t="shared" si="4"/>
        <v>104.22222885697708</v>
      </c>
      <c r="L6" s="67">
        <v>989</v>
      </c>
      <c r="M6" s="67">
        <v>0</v>
      </c>
      <c r="N6" s="67">
        <f t="shared" si="1"/>
        <v>0</v>
      </c>
      <c r="O6" s="2" t="s">
        <v>6</v>
      </c>
      <c r="P6" s="2">
        <v>0.63044878841021557</v>
      </c>
      <c r="W6" s="67">
        <v>3388</v>
      </c>
      <c r="X6" s="67">
        <v>1</v>
      </c>
      <c r="Y6" s="67">
        <f t="shared" si="0"/>
        <v>3388</v>
      </c>
    </row>
    <row r="7" spans="1:25" x14ac:dyDescent="0.2">
      <c r="A7">
        <v>5</v>
      </c>
      <c r="B7" s="67">
        <v>77</v>
      </c>
      <c r="C7" s="67">
        <v>1789</v>
      </c>
      <c r="D7" s="67" t="s">
        <v>175</v>
      </c>
      <c r="E7" s="67" t="s">
        <v>177</v>
      </c>
      <c r="F7" s="76">
        <v>1789</v>
      </c>
      <c r="G7" s="76"/>
      <c r="H7" s="67">
        <v>77</v>
      </c>
      <c r="I7" s="58">
        <f t="shared" si="2"/>
        <v>79.069952850530569</v>
      </c>
      <c r="J7" s="76">
        <f t="shared" si="3"/>
        <v>37.378303642399032</v>
      </c>
      <c r="K7" s="175">
        <f t="shared" si="4"/>
        <v>131.10580061215057</v>
      </c>
      <c r="L7" s="67">
        <v>1789</v>
      </c>
      <c r="M7" s="67">
        <v>0</v>
      </c>
      <c r="N7" s="67">
        <f t="shared" si="1"/>
        <v>0</v>
      </c>
      <c r="O7" s="2" t="s">
        <v>7</v>
      </c>
      <c r="P7" s="2">
        <v>47.52242567147151</v>
      </c>
      <c r="W7" s="67">
        <v>800</v>
      </c>
      <c r="X7" s="67">
        <v>1</v>
      </c>
      <c r="Y7" s="67">
        <f t="shared" si="0"/>
        <v>800</v>
      </c>
    </row>
    <row r="8" spans="1:25" ht="13.5" thickBot="1" x14ac:dyDescent="0.25">
      <c r="A8">
        <v>8</v>
      </c>
      <c r="B8" s="67">
        <v>176</v>
      </c>
      <c r="C8" s="67">
        <v>3388</v>
      </c>
      <c r="D8" s="67" t="s">
        <v>179</v>
      </c>
      <c r="E8" s="67" t="s">
        <v>177</v>
      </c>
      <c r="F8" s="76">
        <v>3388</v>
      </c>
      <c r="G8" s="76"/>
      <c r="H8" s="67">
        <v>176</v>
      </c>
      <c r="I8" s="58">
        <f t="shared" si="2"/>
        <v>155.08375750402448</v>
      </c>
      <c r="J8" s="76">
        <f t="shared" si="3"/>
        <v>91.111842688052036</v>
      </c>
      <c r="K8" s="175">
        <f t="shared" si="4"/>
        <v>184.83933965780358</v>
      </c>
      <c r="L8" s="67">
        <v>3388</v>
      </c>
      <c r="M8" s="67">
        <v>0</v>
      </c>
      <c r="N8" s="67">
        <f t="shared" si="1"/>
        <v>0</v>
      </c>
      <c r="O8" s="3" t="s">
        <v>8</v>
      </c>
      <c r="P8" s="3">
        <v>20</v>
      </c>
      <c r="W8" s="67">
        <v>3117</v>
      </c>
      <c r="X8" s="67">
        <v>1</v>
      </c>
      <c r="Y8" s="67">
        <f t="shared" si="0"/>
        <v>3117</v>
      </c>
    </row>
    <row r="9" spans="1:25" x14ac:dyDescent="0.2">
      <c r="A9">
        <v>10</v>
      </c>
      <c r="B9" s="67">
        <v>64</v>
      </c>
      <c r="C9" s="67">
        <v>800</v>
      </c>
      <c r="D9" s="67" t="s">
        <v>175</v>
      </c>
      <c r="E9" s="67" t="s">
        <v>177</v>
      </c>
      <c r="F9" s="76">
        <v>800</v>
      </c>
      <c r="G9" s="76"/>
      <c r="H9" s="67">
        <v>64</v>
      </c>
      <c r="I9" s="58">
        <f t="shared" si="2"/>
        <v>32.054535213066259</v>
      </c>
      <c r="J9" s="76">
        <f t="shared" si="3"/>
        <v>4.1434880600658062</v>
      </c>
      <c r="K9" s="175">
        <f t="shared" si="4"/>
        <v>97.870985029817348</v>
      </c>
      <c r="L9" s="67">
        <v>800</v>
      </c>
      <c r="M9" s="67">
        <v>0</v>
      </c>
      <c r="N9" s="67">
        <f t="shared" si="1"/>
        <v>0</v>
      </c>
      <c r="W9" s="67">
        <v>650</v>
      </c>
      <c r="X9" s="67">
        <v>0</v>
      </c>
      <c r="Y9" s="67">
        <f t="shared" si="0"/>
        <v>0</v>
      </c>
    </row>
    <row r="10" spans="1:25" ht="13.5" thickBot="1" x14ac:dyDescent="0.25">
      <c r="A10">
        <v>15</v>
      </c>
      <c r="B10" s="67">
        <v>273</v>
      </c>
      <c r="C10" s="67">
        <v>3117</v>
      </c>
      <c r="D10" s="67" t="s">
        <v>179</v>
      </c>
      <c r="E10" s="67" t="s">
        <v>177</v>
      </c>
      <c r="F10" s="76">
        <v>3117</v>
      </c>
      <c r="G10" s="76"/>
      <c r="H10" s="67">
        <v>273</v>
      </c>
      <c r="I10" s="58">
        <f t="shared" si="2"/>
        <v>142.20086753460805</v>
      </c>
      <c r="J10" s="76">
        <f t="shared" si="3"/>
        <v>82.005032755987003</v>
      </c>
      <c r="K10" s="175">
        <f t="shared" si="4"/>
        <v>175.73252972573854</v>
      </c>
      <c r="L10" s="67">
        <v>3117</v>
      </c>
      <c r="M10" s="67">
        <v>0</v>
      </c>
      <c r="N10" s="67">
        <f t="shared" si="1"/>
        <v>0</v>
      </c>
      <c r="O10" t="s">
        <v>10</v>
      </c>
      <c r="W10" s="67">
        <v>1259</v>
      </c>
      <c r="X10" s="67">
        <v>0</v>
      </c>
      <c r="Y10" s="67">
        <f t="shared" si="0"/>
        <v>0</v>
      </c>
    </row>
    <row r="11" spans="1:25" x14ac:dyDescent="0.2">
      <c r="A11">
        <v>4</v>
      </c>
      <c r="B11" s="67">
        <v>5</v>
      </c>
      <c r="C11" s="67">
        <v>650</v>
      </c>
      <c r="D11" s="67" t="s">
        <v>174</v>
      </c>
      <c r="E11" s="67" t="s">
        <v>173</v>
      </c>
      <c r="F11" s="76">
        <v>650</v>
      </c>
      <c r="G11" s="67">
        <v>5</v>
      </c>
      <c r="H11" s="76"/>
      <c r="I11" s="58">
        <f t="shared" si="2"/>
        <v>24.923784307485217</v>
      </c>
      <c r="J11" s="76">
        <f t="shared" si="3"/>
        <v>-0.8971816440292173</v>
      </c>
      <c r="K11" s="175">
        <f t="shared" si="4"/>
        <v>92.830315325722324</v>
      </c>
      <c r="L11" s="67">
        <v>650</v>
      </c>
      <c r="M11" s="67">
        <v>1</v>
      </c>
      <c r="N11" s="67">
        <f t="shared" si="1"/>
        <v>650</v>
      </c>
      <c r="O11" s="95"/>
      <c r="P11" s="95" t="s">
        <v>12</v>
      </c>
      <c r="Q11" s="95" t="s">
        <v>13</v>
      </c>
      <c r="R11" s="95" t="s">
        <v>14</v>
      </c>
      <c r="S11" s="95" t="s">
        <v>15</v>
      </c>
      <c r="T11" s="95" t="s">
        <v>16</v>
      </c>
      <c r="W11" s="67">
        <v>820</v>
      </c>
      <c r="X11" s="67">
        <v>0</v>
      </c>
      <c r="Y11" s="67">
        <f t="shared" si="0"/>
        <v>0</v>
      </c>
    </row>
    <row r="12" spans="1:25" x14ac:dyDescent="0.2">
      <c r="A12">
        <v>6</v>
      </c>
      <c r="B12" s="67">
        <v>1</v>
      </c>
      <c r="C12" s="67">
        <v>1259</v>
      </c>
      <c r="D12" s="67" t="s">
        <v>174</v>
      </c>
      <c r="E12" s="67" t="s">
        <v>173</v>
      </c>
      <c r="F12" s="76">
        <v>1259</v>
      </c>
      <c r="G12" s="67">
        <v>1</v>
      </c>
      <c r="H12" s="76"/>
      <c r="I12" s="58">
        <f t="shared" si="2"/>
        <v>53.874632984144242</v>
      </c>
      <c r="J12" s="76">
        <f t="shared" si="3"/>
        <v>19.567937354596594</v>
      </c>
      <c r="K12" s="175">
        <f t="shared" si="4"/>
        <v>113.29543432434814</v>
      </c>
      <c r="L12" s="67">
        <v>1259</v>
      </c>
      <c r="M12" s="67">
        <v>1</v>
      </c>
      <c r="N12" s="67">
        <f t="shared" si="1"/>
        <v>1259</v>
      </c>
      <c r="O12" s="2" t="s">
        <v>17</v>
      </c>
      <c r="P12" s="2">
        <v>2</v>
      </c>
      <c r="Q12" s="2">
        <v>77719.273991090915</v>
      </c>
      <c r="R12" s="2">
        <v>38859.636995545457</v>
      </c>
      <c r="S12" s="2">
        <v>17.206856592707787</v>
      </c>
      <c r="T12" s="2">
        <v>8.2157001928538133E-5</v>
      </c>
      <c r="W12" s="67">
        <v>582</v>
      </c>
      <c r="X12" s="67">
        <v>0</v>
      </c>
      <c r="Y12" s="67">
        <f t="shared" si="0"/>
        <v>0</v>
      </c>
    </row>
    <row r="13" spans="1:25" x14ac:dyDescent="0.2">
      <c r="A13">
        <v>7</v>
      </c>
      <c r="B13" s="67">
        <v>15</v>
      </c>
      <c r="C13" s="67">
        <v>820</v>
      </c>
      <c r="D13" s="67" t="s">
        <v>174</v>
      </c>
      <c r="E13" s="67" t="s">
        <v>173</v>
      </c>
      <c r="F13" s="76">
        <v>820</v>
      </c>
      <c r="G13" s="67">
        <v>15</v>
      </c>
      <c r="H13" s="76"/>
      <c r="I13" s="58">
        <f t="shared" si="2"/>
        <v>33.005302000477066</v>
      </c>
      <c r="J13" s="76">
        <f t="shared" si="3"/>
        <v>4.8155773539451445</v>
      </c>
      <c r="K13" s="175">
        <f t="shared" si="4"/>
        <v>98.543074323696686</v>
      </c>
      <c r="L13" s="67">
        <v>820</v>
      </c>
      <c r="M13" s="67">
        <v>1</v>
      </c>
      <c r="N13" s="67">
        <f t="shared" si="1"/>
        <v>820</v>
      </c>
      <c r="O13" s="2" t="s">
        <v>18</v>
      </c>
      <c r="P13" s="2">
        <v>17</v>
      </c>
      <c r="Q13" s="2">
        <v>38392.476008909078</v>
      </c>
      <c r="R13" s="2">
        <v>2258.3809417005341</v>
      </c>
      <c r="S13" s="2"/>
      <c r="T13" s="2"/>
      <c r="W13" s="67">
        <v>648</v>
      </c>
      <c r="X13" s="67">
        <v>0</v>
      </c>
      <c r="Y13" s="67">
        <f t="shared" si="0"/>
        <v>0</v>
      </c>
    </row>
    <row r="14" spans="1:25" ht="13.5" thickBot="1" x14ac:dyDescent="0.25">
      <c r="A14">
        <v>9</v>
      </c>
      <c r="B14" s="67">
        <v>13</v>
      </c>
      <c r="C14" s="67">
        <v>582</v>
      </c>
      <c r="D14" s="67" t="s">
        <v>174</v>
      </c>
      <c r="E14" s="67" t="s">
        <v>173</v>
      </c>
      <c r="F14" s="76">
        <v>582</v>
      </c>
      <c r="G14" s="67">
        <v>13</v>
      </c>
      <c r="H14" s="76"/>
      <c r="I14" s="58">
        <f t="shared" si="2"/>
        <v>21.691177230288481</v>
      </c>
      <c r="J14" s="76">
        <f t="shared" si="3"/>
        <v>-3.1822852432189563</v>
      </c>
      <c r="K14" s="175">
        <f t="shared" si="4"/>
        <v>90.545211726532585</v>
      </c>
      <c r="L14" s="67">
        <v>582</v>
      </c>
      <c r="M14" s="67">
        <v>1</v>
      </c>
      <c r="N14" s="67">
        <f t="shared" si="1"/>
        <v>582</v>
      </c>
      <c r="O14" s="3" t="s">
        <v>19</v>
      </c>
      <c r="P14" s="3">
        <v>19</v>
      </c>
      <c r="Q14" s="3">
        <v>116111.75</v>
      </c>
      <c r="R14" s="3"/>
      <c r="S14" s="3"/>
      <c r="T14" s="3"/>
      <c r="W14" s="67">
        <v>1364</v>
      </c>
      <c r="X14" s="67">
        <v>0</v>
      </c>
      <c r="Y14" s="67">
        <f t="shared" si="0"/>
        <v>0</v>
      </c>
    </row>
    <row r="15" spans="1:25" ht="13.5" thickBot="1" x14ac:dyDescent="0.25">
      <c r="A15">
        <v>11</v>
      </c>
      <c r="B15" s="67">
        <v>28</v>
      </c>
      <c r="C15" s="67">
        <v>648</v>
      </c>
      <c r="D15" s="67" t="s">
        <v>174</v>
      </c>
      <c r="E15" s="67" t="s">
        <v>173</v>
      </c>
      <c r="F15" s="76">
        <v>648</v>
      </c>
      <c r="G15" s="67">
        <v>28</v>
      </c>
      <c r="H15" s="76"/>
      <c r="I15" s="58">
        <f t="shared" si="2"/>
        <v>24.828707628744137</v>
      </c>
      <c r="J15" s="76">
        <f t="shared" si="3"/>
        <v>-0.96439057341714829</v>
      </c>
      <c r="K15" s="175">
        <f t="shared" si="4"/>
        <v>92.763106396334393</v>
      </c>
      <c r="L15" s="67">
        <v>648</v>
      </c>
      <c r="M15" s="67">
        <v>1</v>
      </c>
      <c r="N15" s="67">
        <f t="shared" si="1"/>
        <v>648</v>
      </c>
      <c r="W15" s="67">
        <v>494</v>
      </c>
      <c r="X15" s="67">
        <v>0</v>
      </c>
      <c r="Y15" s="67">
        <f t="shared" si="0"/>
        <v>0</v>
      </c>
    </row>
    <row r="16" spans="1:25" x14ac:dyDescent="0.2">
      <c r="A16">
        <v>12</v>
      </c>
      <c r="B16" s="67">
        <v>3</v>
      </c>
      <c r="C16" s="67">
        <v>1364</v>
      </c>
      <c r="D16" s="67" t="s">
        <v>174</v>
      </c>
      <c r="E16" s="67" t="s">
        <v>173</v>
      </c>
      <c r="F16" s="76">
        <v>1364</v>
      </c>
      <c r="G16" s="67">
        <v>3</v>
      </c>
      <c r="H16" s="76"/>
      <c r="I16" s="58">
        <f t="shared" si="2"/>
        <v>58.866158618050967</v>
      </c>
      <c r="J16" s="76">
        <f t="shared" si="3"/>
        <v>23.096406147463114</v>
      </c>
      <c r="K16" s="175">
        <f t="shared" si="4"/>
        <v>116.82390311721466</v>
      </c>
      <c r="L16" s="67">
        <v>1364</v>
      </c>
      <c r="M16" s="67">
        <v>1</v>
      </c>
      <c r="N16" s="67">
        <f t="shared" si="1"/>
        <v>1364</v>
      </c>
      <c r="O16" s="95"/>
      <c r="P16" s="95" t="s">
        <v>21</v>
      </c>
      <c r="Q16" s="95" t="s">
        <v>7</v>
      </c>
      <c r="R16" s="95" t="s">
        <v>22</v>
      </c>
      <c r="S16" s="95" t="s">
        <v>23</v>
      </c>
      <c r="T16" s="95" t="s">
        <v>24</v>
      </c>
      <c r="U16" s="95" t="s">
        <v>25</v>
      </c>
      <c r="W16" s="67">
        <v>475</v>
      </c>
      <c r="X16" s="67">
        <v>0</v>
      </c>
      <c r="Y16" s="67">
        <f t="shared" si="0"/>
        <v>0</v>
      </c>
    </row>
    <row r="17" spans="1:25" x14ac:dyDescent="0.2">
      <c r="A17">
        <v>13</v>
      </c>
      <c r="B17" s="67">
        <v>3</v>
      </c>
      <c r="C17" s="67">
        <v>494</v>
      </c>
      <c r="D17" s="67" t="s">
        <v>174</v>
      </c>
      <c r="E17" s="67" t="s">
        <v>173</v>
      </c>
      <c r="F17" s="76">
        <v>494</v>
      </c>
      <c r="G17" s="67">
        <v>3</v>
      </c>
      <c r="H17" s="76"/>
      <c r="I17" s="58">
        <f t="shared" si="2"/>
        <v>17.507803365680939</v>
      </c>
      <c r="J17" s="76">
        <f t="shared" si="3"/>
        <v>-6.1394781362880479</v>
      </c>
      <c r="K17" s="175">
        <f t="shared" si="4"/>
        <v>87.588018833463494</v>
      </c>
      <c r="L17" s="67">
        <v>494</v>
      </c>
      <c r="M17" s="67">
        <v>1</v>
      </c>
      <c r="N17" s="67">
        <f t="shared" si="1"/>
        <v>494</v>
      </c>
      <c r="O17" s="2" t="s">
        <v>28</v>
      </c>
      <c r="P17" s="2">
        <v>70.98741327464387</v>
      </c>
      <c r="Q17" s="2">
        <v>25.37673706050586</v>
      </c>
      <c r="R17" s="2">
        <v>2.7973420343753528</v>
      </c>
      <c r="S17" s="2">
        <v>1.237441492239838E-2</v>
      </c>
      <c r="T17" s="2">
        <v>17.447178109808547</v>
      </c>
      <c r="U17" s="2">
        <v>124.52764843947919</v>
      </c>
      <c r="W17" s="67">
        <v>698</v>
      </c>
      <c r="X17" s="67">
        <v>0</v>
      </c>
      <c r="Y17" s="67">
        <f t="shared" si="0"/>
        <v>0</v>
      </c>
    </row>
    <row r="18" spans="1:25" x14ac:dyDescent="0.2">
      <c r="A18">
        <v>14</v>
      </c>
      <c r="B18" s="67">
        <v>0</v>
      </c>
      <c r="C18" s="67">
        <v>475</v>
      </c>
      <c r="D18" s="67" t="s">
        <v>174</v>
      </c>
      <c r="E18" s="67" t="s">
        <v>173</v>
      </c>
      <c r="F18" s="76">
        <v>475</v>
      </c>
      <c r="G18" s="67">
        <v>0</v>
      </c>
      <c r="H18" s="76"/>
      <c r="I18" s="58">
        <f t="shared" si="2"/>
        <v>16.604574917640672</v>
      </c>
      <c r="J18" s="76">
        <f t="shared" si="3"/>
        <v>-6.7779629654734208</v>
      </c>
      <c r="K18" s="175">
        <f t="shared" si="4"/>
        <v>86.949534004278121</v>
      </c>
      <c r="L18" s="67">
        <v>475</v>
      </c>
      <c r="M18" s="67">
        <v>1</v>
      </c>
      <c r="N18" s="67">
        <f t="shared" si="1"/>
        <v>475</v>
      </c>
      <c r="O18" s="2" t="s">
        <v>170</v>
      </c>
      <c r="P18" s="2">
        <v>3.360446469396685E-2</v>
      </c>
      <c r="Q18" s="2">
        <v>1.1645868892947473E-2</v>
      </c>
      <c r="R18" s="2">
        <v>2.8855266191702627</v>
      </c>
      <c r="S18" s="2">
        <v>1.0272738426645941E-2</v>
      </c>
      <c r="T18" s="2">
        <v>9.033829086221825E-3</v>
      </c>
      <c r="U18" s="2">
        <v>5.8175100301711871E-2</v>
      </c>
      <c r="W18" s="67">
        <v>801</v>
      </c>
      <c r="X18" s="67">
        <v>0</v>
      </c>
      <c r="Y18" s="67">
        <f t="shared" si="0"/>
        <v>0</v>
      </c>
    </row>
    <row r="19" spans="1:25" ht="13.5" thickBot="1" x14ac:dyDescent="0.25">
      <c r="A19">
        <v>16</v>
      </c>
      <c r="B19" s="67">
        <v>14</v>
      </c>
      <c r="C19" s="67">
        <v>698</v>
      </c>
      <c r="D19" s="67" t="s">
        <v>175</v>
      </c>
      <c r="E19" s="67" t="s">
        <v>173</v>
      </c>
      <c r="F19" s="76">
        <v>698</v>
      </c>
      <c r="G19" s="67">
        <v>14</v>
      </c>
      <c r="H19" s="76"/>
      <c r="I19" s="58">
        <f t="shared" si="2"/>
        <v>27.205624597271154</v>
      </c>
      <c r="J19" s="76">
        <f t="shared" si="3"/>
        <v>0.71583266128118339</v>
      </c>
      <c r="K19" s="175">
        <f t="shared" si="4"/>
        <v>94.443329631032725</v>
      </c>
      <c r="L19" s="67">
        <v>698</v>
      </c>
      <c r="M19" s="67">
        <v>1</v>
      </c>
      <c r="N19" s="67">
        <f t="shared" si="1"/>
        <v>698</v>
      </c>
      <c r="O19" s="3" t="s">
        <v>173</v>
      </c>
      <c r="P19" s="3">
        <v>-93.727496969751542</v>
      </c>
      <c r="Q19" s="3">
        <v>23.338697014032711</v>
      </c>
      <c r="R19" s="3">
        <v>-4.0159695681981136</v>
      </c>
      <c r="S19" s="3">
        <v>8.9567620782461492E-4</v>
      </c>
      <c r="T19" s="3">
        <v>-142.96784349628967</v>
      </c>
      <c r="U19" s="3">
        <v>-44.487150443213409</v>
      </c>
      <c r="W19" s="67">
        <v>810</v>
      </c>
      <c r="X19" s="67">
        <v>0</v>
      </c>
      <c r="Y19" s="67">
        <f t="shared" si="0"/>
        <v>0</v>
      </c>
    </row>
    <row r="20" spans="1:25" x14ac:dyDescent="0.2">
      <c r="A20">
        <v>17</v>
      </c>
      <c r="B20" s="67">
        <v>8</v>
      </c>
      <c r="C20" s="67">
        <v>801</v>
      </c>
      <c r="D20" s="67" t="s">
        <v>174</v>
      </c>
      <c r="E20" s="67" t="s">
        <v>173</v>
      </c>
      <c r="F20" s="76">
        <v>801</v>
      </c>
      <c r="G20" s="67">
        <v>8</v>
      </c>
      <c r="H20" s="76"/>
      <c r="I20" s="58">
        <f t="shared" si="2"/>
        <v>32.102073552436799</v>
      </c>
      <c r="J20" s="76">
        <f t="shared" si="3"/>
        <v>4.1770925247597717</v>
      </c>
      <c r="K20" s="175">
        <f t="shared" si="4"/>
        <v>97.904589494511313</v>
      </c>
      <c r="L20" s="67">
        <v>801</v>
      </c>
      <c r="M20" s="67">
        <v>1</v>
      </c>
      <c r="N20" s="67">
        <f t="shared" si="1"/>
        <v>801</v>
      </c>
      <c r="W20" s="67">
        <v>3292</v>
      </c>
      <c r="X20" s="67">
        <v>0</v>
      </c>
      <c r="Y20" s="67">
        <f t="shared" si="0"/>
        <v>0</v>
      </c>
    </row>
    <row r="21" spans="1:25" x14ac:dyDescent="0.2">
      <c r="A21">
        <v>18</v>
      </c>
      <c r="B21" s="67">
        <v>4</v>
      </c>
      <c r="C21" s="67">
        <v>810</v>
      </c>
      <c r="D21" s="67" t="s">
        <v>179</v>
      </c>
      <c r="E21" s="67" t="s">
        <v>173</v>
      </c>
      <c r="F21" s="76">
        <v>810</v>
      </c>
      <c r="G21" s="67">
        <v>4</v>
      </c>
      <c r="H21" s="76"/>
      <c r="I21" s="58">
        <f t="shared" si="2"/>
        <v>32.529918606771659</v>
      </c>
      <c r="J21" s="76">
        <f t="shared" si="3"/>
        <v>4.4795327070054753</v>
      </c>
      <c r="K21" s="175">
        <f t="shared" si="4"/>
        <v>98.207029676757017</v>
      </c>
      <c r="L21" s="67">
        <v>810</v>
      </c>
      <c r="M21" s="67">
        <v>1</v>
      </c>
      <c r="N21" s="67">
        <f t="shared" si="1"/>
        <v>810</v>
      </c>
      <c r="W21" s="67">
        <v>356</v>
      </c>
      <c r="X21" s="67">
        <v>0</v>
      </c>
      <c r="Y21" s="67">
        <f t="shared" si="0"/>
        <v>0</v>
      </c>
    </row>
    <row r="22" spans="1:25" x14ac:dyDescent="0.2">
      <c r="A22">
        <v>19</v>
      </c>
      <c r="B22" s="67">
        <v>17</v>
      </c>
      <c r="C22" s="67">
        <v>3292</v>
      </c>
      <c r="D22" s="67" t="s">
        <v>179</v>
      </c>
      <c r="E22" s="67" t="s">
        <v>173</v>
      </c>
      <c r="F22" s="76">
        <v>3292</v>
      </c>
      <c r="G22" s="67">
        <v>17</v>
      </c>
      <c r="H22" s="76"/>
      <c r="I22" s="58">
        <f t="shared" si="2"/>
        <v>150.52007692445261</v>
      </c>
      <c r="J22" s="76">
        <f t="shared" si="3"/>
        <v>87.885814077431178</v>
      </c>
      <c r="K22" s="175">
        <f t="shared" si="4"/>
        <v>181.61331104718272</v>
      </c>
      <c r="L22" s="67">
        <v>3292</v>
      </c>
      <c r="M22" s="67">
        <v>1</v>
      </c>
      <c r="N22" s="67">
        <f t="shared" si="1"/>
        <v>3292</v>
      </c>
    </row>
    <row r="23" spans="1:25" x14ac:dyDescent="0.2">
      <c r="A23">
        <v>20</v>
      </c>
      <c r="B23" s="67">
        <v>5</v>
      </c>
      <c r="C23" s="67">
        <v>356</v>
      </c>
      <c r="D23" s="67" t="s">
        <v>179</v>
      </c>
      <c r="E23" s="67" t="s">
        <v>173</v>
      </c>
      <c r="F23" s="76">
        <v>356</v>
      </c>
      <c r="G23" s="67">
        <v>5</v>
      </c>
      <c r="H23" s="76"/>
      <c r="I23" s="58">
        <f t="shared" si="2"/>
        <v>10.94751253254638</v>
      </c>
      <c r="J23" s="76">
        <f t="shared" si="3"/>
        <v>-10.776894264055471</v>
      </c>
      <c r="K23" s="175">
        <f t="shared" si="4"/>
        <v>82.95060270569607</v>
      </c>
      <c r="L23" s="67">
        <v>356</v>
      </c>
      <c r="M23" s="67">
        <v>1</v>
      </c>
      <c r="N23" s="67">
        <f t="shared" si="1"/>
        <v>356</v>
      </c>
    </row>
    <row r="24" spans="1:25" ht="13.5" thickBot="1" x14ac:dyDescent="0.25">
      <c r="B24" s="67"/>
      <c r="C24" s="67"/>
      <c r="D24" s="67"/>
      <c r="E24" s="67"/>
      <c r="G24" s="76"/>
      <c r="H24" s="67"/>
      <c r="I24" s="76"/>
      <c r="K24" s="67"/>
      <c r="L24" s="67"/>
      <c r="M24" s="67"/>
    </row>
    <row r="25" spans="1:25" x14ac:dyDescent="0.2">
      <c r="A25" s="95"/>
      <c r="B25" s="95" t="s">
        <v>21</v>
      </c>
      <c r="C25" s="95" t="s">
        <v>7</v>
      </c>
      <c r="D25" s="95" t="s">
        <v>22</v>
      </c>
      <c r="E25" s="95" t="s">
        <v>23</v>
      </c>
      <c r="G25" s="156" t="s">
        <v>28</v>
      </c>
      <c r="H25" s="156" t="s">
        <v>180</v>
      </c>
      <c r="I25" s="58" t="s">
        <v>97</v>
      </c>
      <c r="J25" s="58" t="s">
        <v>184</v>
      </c>
      <c r="K25" s="58" t="s">
        <v>181</v>
      </c>
      <c r="L25" s="67"/>
      <c r="M25" s="67"/>
    </row>
    <row r="26" spans="1:25" x14ac:dyDescent="0.2">
      <c r="A26" s="2" t="s">
        <v>28</v>
      </c>
      <c r="B26" s="2">
        <v>-5.9761362833659533</v>
      </c>
      <c r="C26" s="2">
        <v>22.566817600508202</v>
      </c>
      <c r="D26" s="2">
        <v>-0.26481962982814961</v>
      </c>
      <c r="E26" s="2">
        <v>0.79415711622358576</v>
      </c>
      <c r="F26" s="173" t="s">
        <v>189</v>
      </c>
      <c r="G26" s="53">
        <f>B26</f>
        <v>-5.9761362833659533</v>
      </c>
      <c r="H26" s="53">
        <f>B27</f>
        <v>4.7538339370540264E-2</v>
      </c>
      <c r="I26" s="2">
        <v>0.35565806240793557</v>
      </c>
      <c r="J26">
        <f>E27</f>
        <v>5.5133779432101496E-3</v>
      </c>
      <c r="K26" s="157">
        <f>4000*H26+G26</f>
        <v>184.17722119879511</v>
      </c>
      <c r="L26" s="67"/>
      <c r="M26" s="67"/>
    </row>
    <row r="27" spans="1:25" ht="13.5" thickBot="1" x14ac:dyDescent="0.25">
      <c r="A27" s="3" t="s">
        <v>170</v>
      </c>
      <c r="B27" s="3">
        <v>4.7538339370540264E-2</v>
      </c>
      <c r="C27" s="3">
        <v>1.5081676619325078E-2</v>
      </c>
      <c r="D27" s="3">
        <v>3.1520593214169885</v>
      </c>
      <c r="E27" s="3">
        <v>5.5133779432101496E-3</v>
      </c>
      <c r="G27" s="76"/>
      <c r="H27" s="67"/>
      <c r="I27" s="76"/>
      <c r="K27" s="67"/>
      <c r="L27" s="67"/>
      <c r="M27" s="67"/>
    </row>
    <row r="28" spans="1:25" x14ac:dyDescent="0.2">
      <c r="B28" s="67"/>
      <c r="C28" s="67"/>
      <c r="D28" s="67"/>
      <c r="E28" s="67"/>
      <c r="G28" s="76"/>
      <c r="H28" s="67"/>
      <c r="I28" s="76"/>
      <c r="K28" s="67"/>
      <c r="L28" s="67"/>
      <c r="M28" s="67"/>
    </row>
    <row r="29" spans="1:25" ht="13.5" thickBot="1" x14ac:dyDescent="0.25">
      <c r="B29" s="67"/>
      <c r="C29" s="67"/>
      <c r="D29" s="67"/>
      <c r="E29" s="67"/>
      <c r="G29" s="76"/>
      <c r="H29" s="67"/>
      <c r="I29" s="76"/>
      <c r="K29" s="67"/>
      <c r="L29" s="67"/>
      <c r="M29" s="67"/>
    </row>
    <row r="30" spans="1:25" x14ac:dyDescent="0.2">
      <c r="A30" s="95"/>
      <c r="B30" s="95" t="s">
        <v>21</v>
      </c>
      <c r="C30" s="95" t="s">
        <v>7</v>
      </c>
      <c r="D30" s="95" t="s">
        <v>22</v>
      </c>
      <c r="E30" s="95" t="s">
        <v>23</v>
      </c>
      <c r="G30" s="156" t="s">
        <v>28</v>
      </c>
      <c r="H30" s="156" t="s">
        <v>180</v>
      </c>
      <c r="I30" s="58" t="s">
        <v>97</v>
      </c>
      <c r="J30" s="58" t="s">
        <v>184</v>
      </c>
      <c r="K30" s="58" t="s">
        <v>181</v>
      </c>
      <c r="O30" t="s">
        <v>1</v>
      </c>
      <c r="V30" t="s">
        <v>1</v>
      </c>
    </row>
    <row r="31" spans="1:25" ht="13.5" thickBot="1" x14ac:dyDescent="0.25">
      <c r="A31" s="2" t="s">
        <v>28</v>
      </c>
      <c r="B31" s="2">
        <v>70.98741327464387</v>
      </c>
      <c r="C31" s="2">
        <v>25.37673706050586</v>
      </c>
      <c r="D31" s="2">
        <v>2.7973420343753528</v>
      </c>
      <c r="E31" s="2">
        <v>1.237441492239838E-2</v>
      </c>
      <c r="F31" s="158" t="s">
        <v>177</v>
      </c>
      <c r="G31" s="159">
        <f>B31</f>
        <v>70.98741327464387</v>
      </c>
      <c r="H31" s="159">
        <f>B32</f>
        <v>3.360446469396685E-2</v>
      </c>
      <c r="I31">
        <f>P5</f>
        <v>0.66934891594598234</v>
      </c>
      <c r="J31">
        <f>T12</f>
        <v>8.2157001928538133E-5</v>
      </c>
      <c r="K31" s="157">
        <f>4000*H31+G31</f>
        <v>205.40527205051126</v>
      </c>
    </row>
    <row r="32" spans="1:25" x14ac:dyDescent="0.2">
      <c r="A32" s="2" t="s">
        <v>170</v>
      </c>
      <c r="B32" s="2">
        <v>3.360446469396685E-2</v>
      </c>
      <c r="C32" s="2">
        <v>1.1645868892947473E-2</v>
      </c>
      <c r="D32" s="2">
        <v>2.8855266191702627</v>
      </c>
      <c r="E32" s="2">
        <v>1.0272738426645941E-2</v>
      </c>
      <c r="F32" s="161" t="s">
        <v>173</v>
      </c>
      <c r="G32" s="162">
        <f>B31+B33</f>
        <v>-22.740083695107671</v>
      </c>
      <c r="H32" s="162">
        <f>B32</f>
        <v>3.360446469396685E-2</v>
      </c>
      <c r="K32" s="160">
        <f>4000*H32+G32</f>
        <v>111.67777508075972</v>
      </c>
      <c r="O32" s="96" t="s">
        <v>2</v>
      </c>
      <c r="P32" s="96"/>
      <c r="V32" s="96" t="s">
        <v>2</v>
      </c>
      <c r="W32" s="96"/>
    </row>
    <row r="33" spans="1:30" ht="13.5" thickBot="1" x14ac:dyDescent="0.25">
      <c r="A33" s="3" t="s">
        <v>173</v>
      </c>
      <c r="B33" s="3">
        <v>-93.727496969751542</v>
      </c>
      <c r="C33" s="3">
        <v>23.338697014032711</v>
      </c>
      <c r="D33" s="3">
        <v>-4.0159695681981136</v>
      </c>
      <c r="E33" s="3">
        <v>8.9567620782461492E-4</v>
      </c>
      <c r="F33" s="58" t="s">
        <v>182</v>
      </c>
      <c r="O33" s="2" t="s">
        <v>3</v>
      </c>
      <c r="P33" s="2">
        <v>0.8779313616174852</v>
      </c>
      <c r="V33" s="2" t="s">
        <v>3</v>
      </c>
      <c r="W33" s="2">
        <v>0.59637074241442767</v>
      </c>
    </row>
    <row r="34" spans="1:30" ht="13.5" thickBot="1" x14ac:dyDescent="0.25">
      <c r="O34" s="2" t="s">
        <v>4</v>
      </c>
      <c r="P34" s="2">
        <v>0.77076347571153159</v>
      </c>
      <c r="V34" s="2" t="s">
        <v>4</v>
      </c>
      <c r="W34" s="2">
        <v>0.35565806240793557</v>
      </c>
    </row>
    <row r="35" spans="1:30" x14ac:dyDescent="0.2">
      <c r="A35" s="95"/>
      <c r="B35" s="95" t="s">
        <v>21</v>
      </c>
      <c r="C35" s="95" t="s">
        <v>7</v>
      </c>
      <c r="D35" s="95" t="s">
        <v>22</v>
      </c>
      <c r="E35" s="95" t="s">
        <v>23</v>
      </c>
      <c r="G35" s="156" t="s">
        <v>28</v>
      </c>
      <c r="H35" s="156" t="s">
        <v>180</v>
      </c>
      <c r="I35" s="58" t="s">
        <v>97</v>
      </c>
      <c r="J35" s="58" t="s">
        <v>184</v>
      </c>
      <c r="K35" s="58" t="s">
        <v>181</v>
      </c>
      <c r="O35" s="2" t="s">
        <v>6</v>
      </c>
      <c r="P35" s="2">
        <v>0.72778162740744379</v>
      </c>
      <c r="V35" s="2" t="s">
        <v>6</v>
      </c>
      <c r="W35" s="2">
        <v>0.31986128809726533</v>
      </c>
    </row>
    <row r="36" spans="1:30" x14ac:dyDescent="0.2">
      <c r="A36" s="2" t="s">
        <v>28</v>
      </c>
      <c r="B36" s="2">
        <v>36.228787198064296</v>
      </c>
      <c r="C36" s="2">
        <v>25.397820328708999</v>
      </c>
      <c r="D36" s="2">
        <v>1.426452614010828</v>
      </c>
      <c r="E36" s="2">
        <v>0.17295925298818918</v>
      </c>
      <c r="F36" s="158" t="s">
        <v>177</v>
      </c>
      <c r="G36" s="159">
        <f>B36</f>
        <v>36.228787198064296</v>
      </c>
      <c r="H36" s="159">
        <f>B37</f>
        <v>5.6185474674111363E-2</v>
      </c>
      <c r="I36">
        <f>P34</f>
        <v>0.77076347571153159</v>
      </c>
      <c r="J36">
        <f>T41</f>
        <v>2.2714065642999977E-5</v>
      </c>
      <c r="K36" s="157">
        <f>4000*H36+G36</f>
        <v>260.97068589450976</v>
      </c>
      <c r="O36" s="2" t="s">
        <v>7</v>
      </c>
      <c r="P36" s="2">
        <v>40.78683457858336</v>
      </c>
      <c r="V36" s="2" t="s">
        <v>7</v>
      </c>
      <c r="W36" s="2">
        <v>64.470350623887299</v>
      </c>
    </row>
    <row r="37" spans="1:30" ht="13.5" thickBot="1" x14ac:dyDescent="0.25">
      <c r="A37" s="2" t="s">
        <v>170</v>
      </c>
      <c r="B37" s="2">
        <v>5.6185474674111363E-2</v>
      </c>
      <c r="C37" s="2">
        <v>1.3112626157592025E-2</v>
      </c>
      <c r="D37" s="2">
        <v>4.2848376823113172</v>
      </c>
      <c r="E37" s="2">
        <v>5.6834350224706784E-4</v>
      </c>
      <c r="F37" s="161" t="s">
        <v>173</v>
      </c>
      <c r="G37" s="162">
        <f>B36+B38</f>
        <v>6.7677273015060919</v>
      </c>
      <c r="H37" s="162">
        <f>B37+B39</f>
        <v>2.2874965368945011E-3</v>
      </c>
      <c r="K37" s="160">
        <f>4000*H37+G37</f>
        <v>15.917713449084097</v>
      </c>
      <c r="O37" s="3" t="s">
        <v>8</v>
      </c>
      <c r="P37" s="3">
        <v>20</v>
      </c>
      <c r="V37" s="3" t="s">
        <v>8</v>
      </c>
      <c r="W37" s="3">
        <v>20</v>
      </c>
    </row>
    <row r="38" spans="1:30" x14ac:dyDescent="0.2">
      <c r="A38" s="2" t="s">
        <v>173</v>
      </c>
      <c r="B38" s="2">
        <v>-29.461059896558204</v>
      </c>
      <c r="C38" s="2">
        <v>31.380256087635068</v>
      </c>
      <c r="D38" s="2">
        <v>-0.93884064598717232</v>
      </c>
      <c r="E38" s="2">
        <v>0.3617703370544989</v>
      </c>
      <c r="F38" s="58" t="s">
        <v>183</v>
      </c>
    </row>
    <row r="39" spans="1:30" ht="13.5" thickBot="1" x14ac:dyDescent="0.25">
      <c r="A39" s="3" t="s">
        <v>176</v>
      </c>
      <c r="B39" s="3">
        <v>-5.3897978137216862E-2</v>
      </c>
      <c r="C39" s="3">
        <v>2.025835770184771E-2</v>
      </c>
      <c r="D39" s="3">
        <v>-2.6605304798375129</v>
      </c>
      <c r="E39" s="3">
        <v>1.7097775156802428E-2</v>
      </c>
      <c r="O39" t="s">
        <v>10</v>
      </c>
      <c r="V39" t="s">
        <v>10</v>
      </c>
    </row>
    <row r="40" spans="1:30" ht="13.5" thickBot="1" x14ac:dyDescent="0.25">
      <c r="O40" s="95"/>
      <c r="P40" s="95" t="s">
        <v>12</v>
      </c>
      <c r="Q40" s="95" t="s">
        <v>13</v>
      </c>
      <c r="R40" s="95" t="s">
        <v>14</v>
      </c>
      <c r="S40" s="95" t="s">
        <v>15</v>
      </c>
      <c r="T40" s="95" t="s">
        <v>16</v>
      </c>
      <c r="V40" s="95"/>
      <c r="W40" s="95" t="s">
        <v>12</v>
      </c>
      <c r="X40" s="95" t="s">
        <v>13</v>
      </c>
      <c r="Y40" s="95" t="s">
        <v>14</v>
      </c>
      <c r="Z40" s="95" t="s">
        <v>15</v>
      </c>
      <c r="AA40" s="95" t="s">
        <v>16</v>
      </c>
    </row>
    <row r="41" spans="1:30" x14ac:dyDescent="0.2">
      <c r="A41" s="167"/>
      <c r="B41" s="167" t="s">
        <v>21</v>
      </c>
      <c r="C41" s="167" t="s">
        <v>7</v>
      </c>
      <c r="D41" s="167" t="s">
        <v>22</v>
      </c>
      <c r="E41" s="167" t="s">
        <v>23</v>
      </c>
      <c r="G41" s="156" t="s">
        <v>28</v>
      </c>
      <c r="H41" s="156" t="s">
        <v>180</v>
      </c>
      <c r="I41" s="58" t="s">
        <v>97</v>
      </c>
      <c r="J41" s="58" t="s">
        <v>184</v>
      </c>
      <c r="K41" s="58" t="s">
        <v>181</v>
      </c>
      <c r="O41" s="2" t="s">
        <v>17</v>
      </c>
      <c r="P41" s="2">
        <v>3</v>
      </c>
      <c r="Q41" s="2">
        <v>89494.696000948432</v>
      </c>
      <c r="R41" s="2">
        <v>29831.565333649476</v>
      </c>
      <c r="S41" s="2">
        <v>17.932301800018855</v>
      </c>
      <c r="T41" s="2">
        <v>2.2714065642999977E-5</v>
      </c>
      <c r="V41" s="2" t="s">
        <v>17</v>
      </c>
      <c r="W41" s="2">
        <v>1</v>
      </c>
      <c r="X41" s="2">
        <v>41296.080027794611</v>
      </c>
      <c r="Y41" s="2">
        <v>41296.080027794611</v>
      </c>
      <c r="Z41" s="2">
        <v>9.9354779657317209</v>
      </c>
      <c r="AA41" s="2">
        <v>5.5133779432101687E-3</v>
      </c>
    </row>
    <row r="42" spans="1:30" x14ac:dyDescent="0.2">
      <c r="A42" s="165" t="s">
        <v>28</v>
      </c>
      <c r="B42" s="165">
        <v>-22.740083695107678</v>
      </c>
      <c r="C42" s="165">
        <v>17.150231684818298</v>
      </c>
      <c r="D42" s="165">
        <v>-1.3259344895752996</v>
      </c>
      <c r="E42" s="165">
        <v>0.20240268977546003</v>
      </c>
      <c r="F42" s="158" t="s">
        <v>177</v>
      </c>
      <c r="G42" s="159">
        <f>B42+B44</f>
        <v>70.98741327464387</v>
      </c>
      <c r="H42" s="159">
        <f>B43</f>
        <v>3.360446469396685E-2</v>
      </c>
      <c r="I42">
        <f>P55</f>
        <v>0.66934891594598234</v>
      </c>
      <c r="J42">
        <f>T62</f>
        <v>8.2157001928538133E-5</v>
      </c>
      <c r="K42" s="157">
        <f>4000*H42+G42</f>
        <v>205.40527205051126</v>
      </c>
      <c r="O42" s="2" t="s">
        <v>18</v>
      </c>
      <c r="P42" s="2">
        <v>16</v>
      </c>
      <c r="Q42" s="2">
        <v>26617.053999051575</v>
      </c>
      <c r="R42" s="2">
        <v>1663.5658749407235</v>
      </c>
      <c r="S42" s="2"/>
      <c r="T42" s="2"/>
      <c r="V42" s="2" t="s">
        <v>18</v>
      </c>
      <c r="W42" s="2">
        <v>18</v>
      </c>
      <c r="X42" s="2">
        <v>74815.669972205389</v>
      </c>
      <c r="Y42" s="2">
        <v>4156.4261095669663</v>
      </c>
      <c r="Z42" s="2"/>
      <c r="AA42" s="2"/>
    </row>
    <row r="43" spans="1:30" ht="13.5" thickBot="1" x14ac:dyDescent="0.25">
      <c r="A43" s="165" t="s">
        <v>170</v>
      </c>
      <c r="B43" s="165">
        <v>3.360446469396685E-2</v>
      </c>
      <c r="C43" s="165">
        <v>1.1645868892947473E-2</v>
      </c>
      <c r="D43" s="165">
        <v>2.8855266191702627</v>
      </c>
      <c r="E43" s="165">
        <v>1.0272738426645941E-2</v>
      </c>
      <c r="F43" s="161" t="s">
        <v>173</v>
      </c>
      <c r="G43" s="162">
        <f>B42</f>
        <v>-22.740083695107678</v>
      </c>
      <c r="H43" s="162">
        <f>B43</f>
        <v>3.360446469396685E-2</v>
      </c>
      <c r="K43" s="160">
        <f>4000*H43+G43</f>
        <v>111.67777508075972</v>
      </c>
      <c r="O43" s="3" t="s">
        <v>19</v>
      </c>
      <c r="P43" s="3">
        <v>19</v>
      </c>
      <c r="Q43" s="3">
        <v>116111.75</v>
      </c>
      <c r="R43" s="3"/>
      <c r="S43" s="3"/>
      <c r="T43" s="3"/>
      <c r="V43" s="3" t="s">
        <v>19</v>
      </c>
      <c r="W43" s="3">
        <v>19</v>
      </c>
      <c r="X43" s="3">
        <v>116111.75</v>
      </c>
      <c r="Y43" s="3"/>
      <c r="Z43" s="3"/>
      <c r="AA43" s="3"/>
    </row>
    <row r="44" spans="1:30" ht="13.5" thickBot="1" x14ac:dyDescent="0.25">
      <c r="A44" s="166" t="s">
        <v>177</v>
      </c>
      <c r="B44" s="166">
        <v>93.727496969751542</v>
      </c>
      <c r="C44" s="166">
        <v>23.338697014032711</v>
      </c>
      <c r="D44" s="166">
        <v>4.0159695681981136</v>
      </c>
      <c r="E44" s="166">
        <v>8.9567620782461492E-4</v>
      </c>
      <c r="F44" s="58" t="s">
        <v>182</v>
      </c>
    </row>
    <row r="45" spans="1:30" ht="13.5" thickBot="1" x14ac:dyDescent="0.25">
      <c r="O45" s="95"/>
      <c r="P45" s="95" t="s">
        <v>21</v>
      </c>
      <c r="Q45" s="95" t="s">
        <v>7</v>
      </c>
      <c r="R45" s="95" t="s">
        <v>22</v>
      </c>
      <c r="S45" s="95" t="s">
        <v>23</v>
      </c>
      <c r="T45" s="95" t="s">
        <v>24</v>
      </c>
      <c r="U45" s="95" t="s">
        <v>25</v>
      </c>
      <c r="V45" s="95"/>
      <c r="W45" s="95" t="s">
        <v>21</v>
      </c>
      <c r="X45" s="95" t="s">
        <v>7</v>
      </c>
      <c r="Y45" s="95" t="s">
        <v>22</v>
      </c>
      <c r="Z45" s="95" t="s">
        <v>23</v>
      </c>
      <c r="AA45" s="95" t="s">
        <v>24</v>
      </c>
      <c r="AB45" s="95" t="s">
        <v>25</v>
      </c>
      <c r="AC45" s="95" t="s">
        <v>187</v>
      </c>
      <c r="AD45" s="95" t="s">
        <v>188</v>
      </c>
    </row>
    <row r="46" spans="1:30" x14ac:dyDescent="0.2">
      <c r="A46" s="167"/>
      <c r="B46" s="167" t="s">
        <v>21</v>
      </c>
      <c r="C46" s="167" t="s">
        <v>7</v>
      </c>
      <c r="D46" s="167" t="s">
        <v>22</v>
      </c>
      <c r="E46" s="167" t="s">
        <v>23</v>
      </c>
      <c r="G46" s="156" t="s">
        <v>28</v>
      </c>
      <c r="H46" s="156" t="s">
        <v>180</v>
      </c>
      <c r="I46" s="58" t="s">
        <v>97</v>
      </c>
      <c r="J46" s="58" t="s">
        <v>184</v>
      </c>
      <c r="K46" s="58" t="s">
        <v>181</v>
      </c>
      <c r="O46" s="2" t="s">
        <v>28</v>
      </c>
      <c r="P46" s="2">
        <v>36.228787198064296</v>
      </c>
      <c r="Q46" s="2">
        <v>25.397820328708999</v>
      </c>
      <c r="R46" s="2">
        <v>1.426452614010828</v>
      </c>
      <c r="S46" s="2">
        <v>0.17295925298818918</v>
      </c>
      <c r="T46" s="2">
        <v>-17.612186705435228</v>
      </c>
      <c r="U46" s="2">
        <v>90.069761101563813</v>
      </c>
      <c r="V46" s="2" t="s">
        <v>28</v>
      </c>
      <c r="W46" s="2">
        <v>-5.9761362833659533</v>
      </c>
      <c r="X46" s="2">
        <v>22.566817600508202</v>
      </c>
      <c r="Y46" s="2">
        <v>-0.26481962982814961</v>
      </c>
      <c r="Z46" s="2">
        <v>0.79415711622358576</v>
      </c>
      <c r="AA46" s="2">
        <v>-53.387260758373003</v>
      </c>
      <c r="AB46" s="2">
        <v>41.434988191641096</v>
      </c>
      <c r="AC46" s="2">
        <v>-53.387260758373003</v>
      </c>
      <c r="AD46" s="2">
        <v>41.434988191641096</v>
      </c>
    </row>
    <row r="47" spans="1:30" ht="13.5" thickBot="1" x14ac:dyDescent="0.25">
      <c r="A47" s="165" t="s">
        <v>28</v>
      </c>
      <c r="B47" s="165">
        <v>6.7677273015060777</v>
      </c>
      <c r="C47" s="165">
        <v>18.430170771758309</v>
      </c>
      <c r="D47" s="165">
        <v>0.36720914772405067</v>
      </c>
      <c r="E47" s="165">
        <v>0.7182746925520942</v>
      </c>
      <c r="F47" s="158" t="s">
        <v>177</v>
      </c>
      <c r="G47" s="159">
        <f>B47+B49</f>
        <v>36.228787198064232</v>
      </c>
      <c r="H47" s="159">
        <f>B48+B50</f>
        <v>5.6185474674111419E-2</v>
      </c>
      <c r="I47">
        <f>P75</f>
        <v>0.77076347571153159</v>
      </c>
      <c r="J47">
        <f>T82</f>
        <v>2.2714065642999977E-5</v>
      </c>
      <c r="K47" s="157">
        <f>4000*H47+G47</f>
        <v>260.97068589450993</v>
      </c>
      <c r="O47" s="2" t="s">
        <v>170</v>
      </c>
      <c r="P47" s="2">
        <v>5.6185474674111363E-2</v>
      </c>
      <c r="Q47" s="2">
        <v>1.3112626157592025E-2</v>
      </c>
      <c r="R47" s="2">
        <v>4.2848376823113172</v>
      </c>
      <c r="S47" s="2">
        <v>5.6834350224706784E-4</v>
      </c>
      <c r="T47" s="2">
        <v>2.8387948995924787E-2</v>
      </c>
      <c r="U47" s="2">
        <v>8.3983000352297943E-2</v>
      </c>
      <c r="V47" s="3" t="s">
        <v>170</v>
      </c>
      <c r="W47" s="3">
        <v>4.7538339370540264E-2</v>
      </c>
      <c r="X47" s="3">
        <v>1.5081676619325078E-2</v>
      </c>
      <c r="Y47" s="3">
        <v>3.1520593214169885</v>
      </c>
      <c r="Z47" s="3">
        <v>5.5133779432101496E-3</v>
      </c>
      <c r="AA47" s="3">
        <v>1.5852912557212266E-2</v>
      </c>
      <c r="AB47" s="3">
        <v>7.9223766183868255E-2</v>
      </c>
      <c r="AC47" s="3">
        <v>1.5852912557212266E-2</v>
      </c>
      <c r="AD47" s="3">
        <v>7.9223766183868255E-2</v>
      </c>
    </row>
    <row r="48" spans="1:30" x14ac:dyDescent="0.2">
      <c r="A48" s="165" t="s">
        <v>170</v>
      </c>
      <c r="B48" s="165">
        <v>2.2874965368945128E-3</v>
      </c>
      <c r="C48" s="165">
        <v>1.5442153089101466E-2</v>
      </c>
      <c r="D48" s="165">
        <v>0.14813326378100397</v>
      </c>
      <c r="E48" s="165">
        <v>0.88408839478292423</v>
      </c>
      <c r="F48" s="161" t="s">
        <v>173</v>
      </c>
      <c r="G48" s="162">
        <f>B47</f>
        <v>6.7677273015060777</v>
      </c>
      <c r="H48" s="162">
        <f>B48</f>
        <v>2.2874965368945128E-3</v>
      </c>
      <c r="K48" s="160">
        <f>4000*H48+G48</f>
        <v>15.917713449084129</v>
      </c>
      <c r="O48" s="2" t="s">
        <v>173</v>
      </c>
      <c r="P48" s="2">
        <v>-29.461059896558204</v>
      </c>
      <c r="Q48" s="2">
        <v>31.380256087635068</v>
      </c>
      <c r="R48" s="2">
        <v>-0.93884064598717232</v>
      </c>
      <c r="S48" s="2">
        <v>0.3617703370544989</v>
      </c>
      <c r="T48" s="2">
        <v>-95.984231067655827</v>
      </c>
      <c r="U48" s="2">
        <v>37.062111274539426</v>
      </c>
    </row>
    <row r="49" spans="1:21" ht="13.5" thickBot="1" x14ac:dyDescent="0.25">
      <c r="A49" s="165" t="s">
        <v>177</v>
      </c>
      <c r="B49" s="165">
        <v>29.461059896558154</v>
      </c>
      <c r="C49" s="165">
        <v>31.380256087635072</v>
      </c>
      <c r="D49" s="165">
        <v>0.93884064598717065</v>
      </c>
      <c r="E49" s="165">
        <v>0.36177033705449968</v>
      </c>
      <c r="F49" s="58" t="s">
        <v>182</v>
      </c>
      <c r="O49" s="3" t="s">
        <v>176</v>
      </c>
      <c r="P49" s="3">
        <v>-5.3897978137216862E-2</v>
      </c>
      <c r="Q49" s="3">
        <v>2.025835770184771E-2</v>
      </c>
      <c r="R49" s="3">
        <v>-2.6605304798375129</v>
      </c>
      <c r="S49" s="3">
        <v>1.7097775156802428E-2</v>
      </c>
      <c r="T49" s="3">
        <v>-9.6843777982883544E-2</v>
      </c>
      <c r="U49" s="3">
        <v>-1.095217829155018E-2</v>
      </c>
    </row>
    <row r="50" spans="1:21" ht="13.5" thickBot="1" x14ac:dyDescent="0.25">
      <c r="A50" s="166" t="s">
        <v>185</v>
      </c>
      <c r="B50" s="166">
        <v>5.3897978137216904E-2</v>
      </c>
      <c r="C50" s="166">
        <v>2.025835770184771E-2</v>
      </c>
      <c r="D50" s="166">
        <v>2.6605304798375151</v>
      </c>
      <c r="E50" s="166">
        <v>1.7097775156802355E-2</v>
      </c>
    </row>
    <row r="51" spans="1:21" ht="13.5" thickBot="1" x14ac:dyDescent="0.25">
      <c r="O51" s="163" t="s">
        <v>1</v>
      </c>
      <c r="P51" s="163"/>
      <c r="Q51" s="163"/>
      <c r="R51" s="163"/>
      <c r="S51" s="163"/>
      <c r="T51" s="163"/>
      <c r="U51" s="163"/>
    </row>
    <row r="52" spans="1:21" ht="13.5" thickBot="1" x14ac:dyDescent="0.25">
      <c r="A52" s="172"/>
      <c r="B52" s="172" t="s">
        <v>21</v>
      </c>
      <c r="C52" s="172" t="s">
        <v>7</v>
      </c>
      <c r="D52" s="172" t="s">
        <v>22</v>
      </c>
      <c r="E52" s="172" t="s">
        <v>23</v>
      </c>
      <c r="G52" s="156" t="s">
        <v>28</v>
      </c>
      <c r="H52" s="156" t="s">
        <v>180</v>
      </c>
      <c r="I52" s="58" t="s">
        <v>97</v>
      </c>
      <c r="J52" s="58" t="s">
        <v>184</v>
      </c>
      <c r="K52" s="58" t="s">
        <v>181</v>
      </c>
      <c r="O52" s="163"/>
      <c r="P52" s="163"/>
      <c r="Q52" s="163"/>
      <c r="R52" s="163"/>
      <c r="S52" s="163"/>
      <c r="T52" s="163"/>
      <c r="U52" s="163"/>
    </row>
    <row r="53" spans="1:21" x14ac:dyDescent="0.2">
      <c r="A53" s="170" t="s">
        <v>28</v>
      </c>
      <c r="B53" s="170">
        <v>13.443319181690434</v>
      </c>
      <c r="C53" s="170">
        <v>10.038434799297777</v>
      </c>
      <c r="D53" s="170">
        <v>1.3391847883128991</v>
      </c>
      <c r="E53" s="170">
        <v>0.19717717215184444</v>
      </c>
      <c r="F53" s="158" t="s">
        <v>177</v>
      </c>
      <c r="G53" s="159">
        <f>B53+B55</f>
        <v>13.443319181690434</v>
      </c>
      <c r="H53" s="159">
        <f>B54+B56</f>
        <v>6.5534442354170885E-2</v>
      </c>
      <c r="I53">
        <f>P96</f>
        <v>0.75662990241732575</v>
      </c>
      <c r="J53">
        <f>T103</f>
        <v>6.2876585132628717E-7</v>
      </c>
      <c r="K53" s="157">
        <f>4000*H53+G53</f>
        <v>275.58108859837398</v>
      </c>
      <c r="O53" s="164" t="s">
        <v>2</v>
      </c>
      <c r="P53" s="164"/>
      <c r="Q53" s="163"/>
      <c r="R53" s="163"/>
      <c r="S53" s="163"/>
      <c r="T53" s="163"/>
      <c r="U53" s="163"/>
    </row>
    <row r="54" spans="1:21" ht="13.5" thickBot="1" x14ac:dyDescent="0.25">
      <c r="A54" s="171" t="s">
        <v>185</v>
      </c>
      <c r="B54" s="171">
        <v>6.5534442354170885E-2</v>
      </c>
      <c r="C54" s="171">
        <v>8.7604257573964846E-3</v>
      </c>
      <c r="D54" s="171">
        <v>7.4807371432649523</v>
      </c>
      <c r="E54" s="171">
        <v>6.2876585132628368E-7</v>
      </c>
      <c r="F54" s="161" t="s">
        <v>173</v>
      </c>
      <c r="G54" s="162">
        <f>B53</f>
        <v>13.443319181690434</v>
      </c>
      <c r="H54" s="162">
        <v>0</v>
      </c>
      <c r="K54" s="160">
        <f>4000*H54+G54</f>
        <v>13.443319181690434</v>
      </c>
      <c r="O54" s="165" t="s">
        <v>3</v>
      </c>
      <c r="P54" s="165">
        <v>0.81813746763363815</v>
      </c>
      <c r="Q54" s="163"/>
      <c r="R54" s="163"/>
      <c r="S54" s="163"/>
      <c r="T54" s="163"/>
      <c r="U54" s="163"/>
    </row>
    <row r="55" spans="1:21" x14ac:dyDescent="0.2">
      <c r="O55" s="165" t="s">
        <v>4</v>
      </c>
      <c r="P55" s="165">
        <v>0.66934891594598234</v>
      </c>
      <c r="Q55" s="163"/>
      <c r="R55" s="163"/>
      <c r="S55" s="163"/>
      <c r="T55" s="163"/>
      <c r="U55" s="163"/>
    </row>
    <row r="56" spans="1:21" x14ac:dyDescent="0.2">
      <c r="O56" s="165" t="s">
        <v>6</v>
      </c>
      <c r="P56" s="165">
        <v>0.63044878841021557</v>
      </c>
      <c r="Q56" s="163"/>
      <c r="R56" s="163"/>
      <c r="S56" s="163"/>
      <c r="T56" s="163"/>
      <c r="U56" s="163"/>
    </row>
    <row r="57" spans="1:21" x14ac:dyDescent="0.2">
      <c r="O57" s="165" t="s">
        <v>7</v>
      </c>
      <c r="P57" s="165">
        <v>47.52242567147151</v>
      </c>
      <c r="Q57" s="163"/>
      <c r="R57" s="163"/>
      <c r="S57" s="163"/>
      <c r="T57" s="163"/>
      <c r="U57" s="163"/>
    </row>
    <row r="58" spans="1:21" ht="13.5" thickBot="1" x14ac:dyDescent="0.25">
      <c r="O58" s="166" t="s">
        <v>8</v>
      </c>
      <c r="P58" s="166">
        <v>20</v>
      </c>
      <c r="Q58" s="163"/>
      <c r="R58" s="163"/>
      <c r="S58" s="163"/>
      <c r="T58" s="163"/>
      <c r="U58" s="163"/>
    </row>
    <row r="59" spans="1:21" x14ac:dyDescent="0.2">
      <c r="O59" s="163"/>
      <c r="P59" s="163"/>
      <c r="Q59" s="163"/>
      <c r="R59" s="163"/>
      <c r="S59" s="163"/>
      <c r="T59" s="163"/>
      <c r="U59" s="163"/>
    </row>
    <row r="60" spans="1:21" ht="13.5" thickBot="1" x14ac:dyDescent="0.25">
      <c r="O60" s="163" t="s">
        <v>10</v>
      </c>
      <c r="P60" s="163"/>
      <c r="Q60" s="163"/>
      <c r="R60" s="163"/>
      <c r="S60" s="163"/>
      <c r="T60" s="163"/>
      <c r="U60" s="163"/>
    </row>
    <row r="61" spans="1:21" x14ac:dyDescent="0.2">
      <c r="O61" s="167"/>
      <c r="P61" s="167" t="s">
        <v>12</v>
      </c>
      <c r="Q61" s="167" t="s">
        <v>13</v>
      </c>
      <c r="R61" s="167" t="s">
        <v>14</v>
      </c>
      <c r="S61" s="167" t="s">
        <v>15</v>
      </c>
      <c r="T61" s="167" t="s">
        <v>16</v>
      </c>
      <c r="U61" s="163"/>
    </row>
    <row r="62" spans="1:21" x14ac:dyDescent="0.2">
      <c r="O62" s="165" t="s">
        <v>17</v>
      </c>
      <c r="P62" s="165">
        <v>2</v>
      </c>
      <c r="Q62" s="165">
        <v>77719.273991090915</v>
      </c>
      <c r="R62" s="165">
        <v>38859.636995545457</v>
      </c>
      <c r="S62" s="165">
        <v>17.206856592707787</v>
      </c>
      <c r="T62" s="165">
        <v>8.2157001928538133E-5</v>
      </c>
      <c r="U62" s="163"/>
    </row>
    <row r="63" spans="1:21" x14ac:dyDescent="0.2">
      <c r="O63" s="165" t="s">
        <v>18</v>
      </c>
      <c r="P63" s="165">
        <v>17</v>
      </c>
      <c r="Q63" s="165">
        <v>38392.476008909078</v>
      </c>
      <c r="R63" s="165">
        <v>2258.3809417005341</v>
      </c>
      <c r="S63" s="165"/>
      <c r="T63" s="165"/>
      <c r="U63" s="163"/>
    </row>
    <row r="64" spans="1:21" ht="13.5" thickBot="1" x14ac:dyDescent="0.25">
      <c r="O64" s="166" t="s">
        <v>19</v>
      </c>
      <c r="P64" s="166">
        <v>19</v>
      </c>
      <c r="Q64" s="166">
        <v>116111.75</v>
      </c>
      <c r="R64" s="166"/>
      <c r="S64" s="166"/>
      <c r="T64" s="166"/>
      <c r="U64" s="163"/>
    </row>
    <row r="65" spans="15:21" ht="13.5" thickBot="1" x14ac:dyDescent="0.25">
      <c r="O65" s="163"/>
      <c r="P65" s="163"/>
      <c r="Q65" s="163"/>
      <c r="R65" s="163"/>
      <c r="S65" s="163"/>
      <c r="T65" s="163"/>
      <c r="U65" s="163"/>
    </row>
    <row r="66" spans="15:21" x14ac:dyDescent="0.2">
      <c r="O66" s="167"/>
      <c r="P66" s="167" t="s">
        <v>21</v>
      </c>
      <c r="Q66" s="167" t="s">
        <v>7</v>
      </c>
      <c r="R66" s="167" t="s">
        <v>22</v>
      </c>
      <c r="S66" s="167" t="s">
        <v>23</v>
      </c>
      <c r="T66" s="167" t="s">
        <v>24</v>
      </c>
      <c r="U66" s="167" t="s">
        <v>25</v>
      </c>
    </row>
    <row r="67" spans="15:21" x14ac:dyDescent="0.2">
      <c r="O67" s="165" t="s">
        <v>28</v>
      </c>
      <c r="P67" s="165">
        <v>-22.740083695107678</v>
      </c>
      <c r="Q67" s="165">
        <v>17.150231684818298</v>
      </c>
      <c r="R67" s="165">
        <v>-1.3259344895752996</v>
      </c>
      <c r="S67" s="165">
        <v>0.20240268977546003</v>
      </c>
      <c r="T67" s="165">
        <v>-58.923909667187857</v>
      </c>
      <c r="U67" s="165">
        <v>13.4437422769725</v>
      </c>
    </row>
    <row r="68" spans="15:21" x14ac:dyDescent="0.2">
      <c r="O68" s="165" t="s">
        <v>170</v>
      </c>
      <c r="P68" s="165">
        <v>3.360446469396685E-2</v>
      </c>
      <c r="Q68" s="165">
        <v>1.1645868892947473E-2</v>
      </c>
      <c r="R68" s="165">
        <v>2.8855266191702627</v>
      </c>
      <c r="S68" s="165">
        <v>1.0272738426645941E-2</v>
      </c>
      <c r="T68" s="165">
        <v>9.033829086221825E-3</v>
      </c>
      <c r="U68" s="165">
        <v>5.8175100301711871E-2</v>
      </c>
    </row>
    <row r="69" spans="15:21" ht="13.5" thickBot="1" x14ac:dyDescent="0.25">
      <c r="O69" s="166" t="s">
        <v>177</v>
      </c>
      <c r="P69" s="166">
        <v>93.727496969751542</v>
      </c>
      <c r="Q69" s="166">
        <v>23.338697014032711</v>
      </c>
      <c r="R69" s="166">
        <v>4.0159695681981136</v>
      </c>
      <c r="S69" s="166">
        <v>8.9567620782461492E-4</v>
      </c>
      <c r="T69" s="166">
        <v>44.487150443213409</v>
      </c>
      <c r="U69" s="166">
        <v>142.96784349628967</v>
      </c>
    </row>
    <row r="70" spans="15:21" x14ac:dyDescent="0.2">
      <c r="O70" s="163"/>
      <c r="P70" s="163"/>
      <c r="Q70" s="163"/>
      <c r="R70" s="163"/>
      <c r="S70" s="163"/>
      <c r="T70" s="163"/>
      <c r="U70" s="163"/>
    </row>
    <row r="71" spans="15:21" x14ac:dyDescent="0.2">
      <c r="O71" s="163" t="s">
        <v>1</v>
      </c>
      <c r="P71" s="163"/>
      <c r="Q71" s="163"/>
      <c r="R71" s="163"/>
      <c r="S71" s="163"/>
      <c r="T71" s="163"/>
      <c r="U71" s="163"/>
    </row>
    <row r="72" spans="15:21" ht="13.5" thickBot="1" x14ac:dyDescent="0.25">
      <c r="O72" s="163"/>
      <c r="P72" s="163"/>
      <c r="Q72" s="163"/>
      <c r="R72" s="163"/>
      <c r="S72" s="163"/>
      <c r="T72" s="163"/>
      <c r="U72" s="163"/>
    </row>
    <row r="73" spans="15:21" x14ac:dyDescent="0.2">
      <c r="O73" s="164" t="s">
        <v>2</v>
      </c>
      <c r="P73" s="164"/>
      <c r="Q73" s="163"/>
      <c r="R73" s="163"/>
      <c r="S73" s="163"/>
      <c r="T73" s="163"/>
      <c r="U73" s="163"/>
    </row>
    <row r="74" spans="15:21" x14ac:dyDescent="0.2">
      <c r="O74" s="165" t="s">
        <v>3</v>
      </c>
      <c r="P74" s="165">
        <v>0.8779313616174852</v>
      </c>
      <c r="Q74" s="163"/>
      <c r="R74" s="163"/>
      <c r="S74" s="163"/>
      <c r="T74" s="163"/>
      <c r="U74" s="163"/>
    </row>
    <row r="75" spans="15:21" x14ac:dyDescent="0.2">
      <c r="O75" s="165" t="s">
        <v>4</v>
      </c>
      <c r="P75" s="165">
        <v>0.77076347571153159</v>
      </c>
      <c r="Q75" s="163"/>
      <c r="R75" s="163"/>
      <c r="S75" s="163"/>
      <c r="T75" s="163"/>
      <c r="U75" s="163"/>
    </row>
    <row r="76" spans="15:21" x14ac:dyDescent="0.2">
      <c r="O76" s="165" t="s">
        <v>6</v>
      </c>
      <c r="P76" s="165">
        <v>0.72778162740744379</v>
      </c>
      <c r="Q76" s="163"/>
      <c r="R76" s="163"/>
      <c r="S76" s="163"/>
      <c r="T76" s="163"/>
      <c r="U76" s="163"/>
    </row>
    <row r="77" spans="15:21" x14ac:dyDescent="0.2">
      <c r="O77" s="165" t="s">
        <v>7</v>
      </c>
      <c r="P77" s="165">
        <v>40.78683457858336</v>
      </c>
      <c r="Q77" s="163"/>
      <c r="R77" s="163"/>
      <c r="S77" s="163"/>
      <c r="T77" s="163"/>
      <c r="U77" s="163"/>
    </row>
    <row r="78" spans="15:21" ht="13.5" thickBot="1" x14ac:dyDescent="0.25">
      <c r="O78" s="166" t="s">
        <v>8</v>
      </c>
      <c r="P78" s="166">
        <v>20</v>
      </c>
      <c r="Q78" s="163"/>
      <c r="R78" s="163"/>
      <c r="S78" s="163"/>
      <c r="T78" s="163"/>
      <c r="U78" s="163"/>
    </row>
    <row r="79" spans="15:21" x14ac:dyDescent="0.2">
      <c r="O79" s="163"/>
      <c r="P79" s="163"/>
      <c r="Q79" s="163"/>
      <c r="R79" s="163"/>
      <c r="S79" s="163"/>
      <c r="T79" s="163"/>
      <c r="U79" s="163"/>
    </row>
    <row r="80" spans="15:21" ht="13.5" thickBot="1" x14ac:dyDescent="0.25">
      <c r="O80" s="163" t="s">
        <v>10</v>
      </c>
      <c r="P80" s="163"/>
      <c r="Q80" s="163"/>
      <c r="R80" s="163"/>
      <c r="S80" s="163"/>
      <c r="T80" s="163"/>
      <c r="U80" s="163"/>
    </row>
    <row r="81" spans="15:21" x14ac:dyDescent="0.2">
      <c r="O81" s="167"/>
      <c r="P81" s="167" t="s">
        <v>12</v>
      </c>
      <c r="Q81" s="167" t="s">
        <v>13</v>
      </c>
      <c r="R81" s="167" t="s">
        <v>14</v>
      </c>
      <c r="S81" s="167" t="s">
        <v>15</v>
      </c>
      <c r="T81" s="167" t="s">
        <v>16</v>
      </c>
      <c r="U81" s="163"/>
    </row>
    <row r="82" spans="15:21" x14ac:dyDescent="0.2">
      <c r="O82" s="165" t="s">
        <v>17</v>
      </c>
      <c r="P82" s="165">
        <v>3</v>
      </c>
      <c r="Q82" s="165">
        <v>89494.696000948432</v>
      </c>
      <c r="R82" s="165">
        <v>29831.565333649476</v>
      </c>
      <c r="S82" s="165">
        <v>17.932301800018855</v>
      </c>
      <c r="T82" s="165">
        <v>2.2714065642999977E-5</v>
      </c>
      <c r="U82" s="163"/>
    </row>
    <row r="83" spans="15:21" x14ac:dyDescent="0.2">
      <c r="O83" s="165" t="s">
        <v>18</v>
      </c>
      <c r="P83" s="165">
        <v>16</v>
      </c>
      <c r="Q83" s="165">
        <v>26617.053999051575</v>
      </c>
      <c r="R83" s="165">
        <v>1663.5658749407235</v>
      </c>
      <c r="S83" s="165"/>
      <c r="T83" s="165"/>
      <c r="U83" s="163"/>
    </row>
    <row r="84" spans="15:21" ht="13.5" thickBot="1" x14ac:dyDescent="0.25">
      <c r="O84" s="166" t="s">
        <v>19</v>
      </c>
      <c r="P84" s="166">
        <v>19</v>
      </c>
      <c r="Q84" s="166">
        <v>116111.75</v>
      </c>
      <c r="R84" s="166"/>
      <c r="S84" s="166"/>
      <c r="T84" s="166"/>
      <c r="U84" s="163"/>
    </row>
    <row r="85" spans="15:21" ht="13.5" thickBot="1" x14ac:dyDescent="0.25">
      <c r="O85" s="163"/>
      <c r="P85" s="163"/>
      <c r="Q85" s="163"/>
      <c r="R85" s="163"/>
      <c r="S85" s="163"/>
      <c r="T85" s="163"/>
      <c r="U85" s="163"/>
    </row>
    <row r="86" spans="15:21" x14ac:dyDescent="0.2">
      <c r="O86" s="167"/>
      <c r="P86" s="167" t="s">
        <v>21</v>
      </c>
      <c r="Q86" s="167" t="s">
        <v>7</v>
      </c>
      <c r="R86" s="167" t="s">
        <v>22</v>
      </c>
      <c r="S86" s="167" t="s">
        <v>23</v>
      </c>
      <c r="T86" s="167" t="s">
        <v>24</v>
      </c>
      <c r="U86" s="167" t="s">
        <v>25</v>
      </c>
    </row>
    <row r="87" spans="15:21" x14ac:dyDescent="0.2">
      <c r="O87" s="165" t="s">
        <v>28</v>
      </c>
      <c r="P87" s="165">
        <v>6.7677273015060777</v>
      </c>
      <c r="Q87" s="165">
        <v>18.430170771758309</v>
      </c>
      <c r="R87" s="165">
        <v>0.36720914772405067</v>
      </c>
      <c r="S87" s="165">
        <v>0.7182746925520942</v>
      </c>
      <c r="T87" s="165">
        <v>-32.302489383097047</v>
      </c>
      <c r="U87" s="165">
        <v>45.837943986109202</v>
      </c>
    </row>
    <row r="88" spans="15:21" x14ac:dyDescent="0.2">
      <c r="O88" s="165" t="s">
        <v>170</v>
      </c>
      <c r="P88" s="165">
        <v>2.2874965368945128E-3</v>
      </c>
      <c r="Q88" s="165">
        <v>1.5442153089101466E-2</v>
      </c>
      <c r="R88" s="165">
        <v>0.14813326378100397</v>
      </c>
      <c r="S88" s="165">
        <v>0.88408839478292423</v>
      </c>
      <c r="T88" s="165">
        <v>-3.0448405628077557E-2</v>
      </c>
      <c r="U88" s="165">
        <v>3.5023398701866583E-2</v>
      </c>
    </row>
    <row r="89" spans="15:21" x14ac:dyDescent="0.2">
      <c r="O89" s="165" t="s">
        <v>177</v>
      </c>
      <c r="P89" s="165">
        <v>29.461059896558154</v>
      </c>
      <c r="Q89" s="165">
        <v>31.380256087635072</v>
      </c>
      <c r="R89" s="165">
        <v>0.93884064598717065</v>
      </c>
      <c r="S89" s="165">
        <v>0.36177033705449968</v>
      </c>
      <c r="T89" s="165">
        <v>-37.062111274539475</v>
      </c>
      <c r="U89" s="165">
        <v>95.984231067655784</v>
      </c>
    </row>
    <row r="90" spans="15:21" ht="13.5" thickBot="1" x14ac:dyDescent="0.25">
      <c r="O90" s="166" t="s">
        <v>185</v>
      </c>
      <c r="P90" s="166">
        <v>5.3897978137216904E-2</v>
      </c>
      <c r="Q90" s="166">
        <v>2.025835770184771E-2</v>
      </c>
      <c r="R90" s="166">
        <v>2.6605304798375151</v>
      </c>
      <c r="S90" s="166">
        <v>1.7097775156802355E-2</v>
      </c>
      <c r="T90" s="166">
        <v>1.0952178291550221E-2</v>
      </c>
      <c r="U90" s="166">
        <v>9.6843777982883586E-2</v>
      </c>
    </row>
    <row r="91" spans="15:21" x14ac:dyDescent="0.2">
      <c r="O91" s="163"/>
      <c r="P91" s="163"/>
      <c r="Q91" s="163"/>
      <c r="R91" s="163"/>
      <c r="S91" s="163"/>
      <c r="T91" s="163"/>
      <c r="U91" s="163"/>
    </row>
    <row r="92" spans="15:21" x14ac:dyDescent="0.2">
      <c r="O92" s="168" t="s">
        <v>1</v>
      </c>
      <c r="P92" s="168"/>
      <c r="Q92" s="168"/>
      <c r="R92" s="168"/>
      <c r="S92" s="168"/>
      <c r="T92" s="168"/>
      <c r="U92" s="168"/>
    </row>
    <row r="93" spans="15:21" ht="13.5" thickBot="1" x14ac:dyDescent="0.25">
      <c r="O93" s="168"/>
      <c r="P93" s="168"/>
      <c r="Q93" s="168"/>
      <c r="R93" s="168"/>
      <c r="S93" s="168"/>
      <c r="T93" s="168"/>
      <c r="U93" s="168"/>
    </row>
    <row r="94" spans="15:21" x14ac:dyDescent="0.2">
      <c r="O94" s="169" t="s">
        <v>2</v>
      </c>
      <c r="P94" s="169"/>
      <c r="Q94" s="168"/>
      <c r="R94" s="168"/>
      <c r="S94" s="168"/>
      <c r="T94" s="168"/>
      <c r="U94" s="168"/>
    </row>
    <row r="95" spans="15:21" x14ac:dyDescent="0.2">
      <c r="O95" s="170" t="s">
        <v>3</v>
      </c>
      <c r="P95" s="170">
        <v>0.86984475765352853</v>
      </c>
      <c r="Q95" s="168"/>
      <c r="R95" s="168"/>
      <c r="S95" s="168"/>
      <c r="T95" s="168"/>
      <c r="U95" s="168"/>
    </row>
    <row r="96" spans="15:21" x14ac:dyDescent="0.2">
      <c r="O96" s="170" t="s">
        <v>4</v>
      </c>
      <c r="P96" s="170">
        <v>0.75662990241732575</v>
      </c>
      <c r="Q96" s="168"/>
      <c r="R96" s="168"/>
      <c r="S96" s="168"/>
      <c r="T96" s="168"/>
      <c r="U96" s="168"/>
    </row>
    <row r="97" spans="15:21" x14ac:dyDescent="0.2">
      <c r="O97" s="170" t="s">
        <v>6</v>
      </c>
      <c r="P97" s="170">
        <v>0.74310934144051055</v>
      </c>
      <c r="Q97" s="168"/>
      <c r="R97" s="168"/>
      <c r="S97" s="168"/>
      <c r="T97" s="168"/>
      <c r="U97" s="168"/>
    </row>
    <row r="98" spans="15:21" x14ac:dyDescent="0.2">
      <c r="O98" s="170" t="s">
        <v>7</v>
      </c>
      <c r="P98" s="170">
        <v>39.621913078493911</v>
      </c>
      <c r="Q98" s="168"/>
      <c r="R98" s="168"/>
      <c r="S98" s="168"/>
      <c r="T98" s="168"/>
      <c r="U98" s="168"/>
    </row>
    <row r="99" spans="15:21" ht="13.5" thickBot="1" x14ac:dyDescent="0.25">
      <c r="O99" s="171" t="s">
        <v>8</v>
      </c>
      <c r="P99" s="171">
        <v>20</v>
      </c>
      <c r="Q99" s="168"/>
      <c r="R99" s="168"/>
      <c r="S99" s="168"/>
      <c r="T99" s="168"/>
      <c r="U99" s="168"/>
    </row>
    <row r="100" spans="15:21" x14ac:dyDescent="0.2">
      <c r="O100" s="168"/>
      <c r="P100" s="168"/>
      <c r="Q100" s="168"/>
      <c r="R100" s="168"/>
      <c r="S100" s="168"/>
      <c r="T100" s="168"/>
      <c r="U100" s="168"/>
    </row>
    <row r="101" spans="15:21" ht="13.5" thickBot="1" x14ac:dyDescent="0.25">
      <c r="O101" s="168" t="s">
        <v>10</v>
      </c>
      <c r="P101" s="168"/>
      <c r="Q101" s="168"/>
      <c r="R101" s="168"/>
      <c r="S101" s="168"/>
      <c r="T101" s="168"/>
      <c r="U101" s="168"/>
    </row>
    <row r="102" spans="15:21" x14ac:dyDescent="0.2">
      <c r="O102" s="172"/>
      <c r="P102" s="172" t="s">
        <v>12</v>
      </c>
      <c r="Q102" s="172" t="s">
        <v>13</v>
      </c>
      <c r="R102" s="172" t="s">
        <v>14</v>
      </c>
      <c r="S102" s="172" t="s">
        <v>15</v>
      </c>
      <c r="T102" s="172" t="s">
        <v>16</v>
      </c>
      <c r="U102" s="168"/>
    </row>
    <row r="103" spans="15:21" x14ac:dyDescent="0.2">
      <c r="O103" s="170" t="s">
        <v>17</v>
      </c>
      <c r="P103" s="170">
        <v>1</v>
      </c>
      <c r="Q103" s="170">
        <v>87853.622072004917</v>
      </c>
      <c r="R103" s="170">
        <v>87853.622072004917</v>
      </c>
      <c r="S103" s="170">
        <v>55.961428206623829</v>
      </c>
      <c r="T103" s="170">
        <v>6.2876585132628717E-7</v>
      </c>
      <c r="U103" s="168"/>
    </row>
    <row r="104" spans="15:21" x14ac:dyDescent="0.2">
      <c r="O104" s="170" t="s">
        <v>18</v>
      </c>
      <c r="P104" s="170">
        <v>18</v>
      </c>
      <c r="Q104" s="170">
        <v>28258.12792799508</v>
      </c>
      <c r="R104" s="170">
        <v>1569.8959959997267</v>
      </c>
      <c r="S104" s="170"/>
      <c r="T104" s="170"/>
      <c r="U104" s="168"/>
    </row>
    <row r="105" spans="15:21" ht="13.5" thickBot="1" x14ac:dyDescent="0.25">
      <c r="O105" s="171" t="s">
        <v>19</v>
      </c>
      <c r="P105" s="171">
        <v>19</v>
      </c>
      <c r="Q105" s="171">
        <v>116111.75</v>
      </c>
      <c r="R105" s="171"/>
      <c r="S105" s="171"/>
      <c r="T105" s="171"/>
      <c r="U105" s="168"/>
    </row>
    <row r="106" spans="15:21" ht="13.5" thickBot="1" x14ac:dyDescent="0.25">
      <c r="O106" s="168"/>
      <c r="P106" s="168"/>
      <c r="Q106" s="168"/>
      <c r="R106" s="168"/>
      <c r="S106" s="168"/>
      <c r="T106" s="168"/>
      <c r="U106" s="168"/>
    </row>
    <row r="107" spans="15:21" x14ac:dyDescent="0.2">
      <c r="O107" s="172"/>
      <c r="P107" s="172" t="s">
        <v>21</v>
      </c>
      <c r="Q107" s="172" t="s">
        <v>7</v>
      </c>
      <c r="R107" s="172" t="s">
        <v>22</v>
      </c>
      <c r="S107" s="172" t="s">
        <v>23</v>
      </c>
      <c r="T107" s="172" t="s">
        <v>24</v>
      </c>
      <c r="U107" s="172" t="s">
        <v>25</v>
      </c>
    </row>
    <row r="108" spans="15:21" x14ac:dyDescent="0.2">
      <c r="O108" s="170" t="s">
        <v>28</v>
      </c>
      <c r="P108" s="170">
        <v>13.443319181690434</v>
      </c>
      <c r="Q108" s="170">
        <v>10.038434799297777</v>
      </c>
      <c r="R108" s="170">
        <v>1.3391847883128991</v>
      </c>
      <c r="S108" s="170">
        <v>0.19717717215184444</v>
      </c>
      <c r="T108" s="170">
        <v>-7.6466497376768849</v>
      </c>
      <c r="U108" s="170">
        <v>34.533288101057749</v>
      </c>
    </row>
    <row r="109" spans="15:21" ht="13.5" thickBot="1" x14ac:dyDescent="0.25">
      <c r="O109" s="171" t="s">
        <v>185</v>
      </c>
      <c r="P109" s="171">
        <v>6.5534442354170885E-2</v>
      </c>
      <c r="Q109" s="171">
        <v>8.7604257573964846E-3</v>
      </c>
      <c r="R109" s="171">
        <v>7.4807371432649523</v>
      </c>
      <c r="S109" s="171">
        <v>6.2876585132628368E-7</v>
      </c>
      <c r="T109" s="171">
        <v>4.7129470798561321E-2</v>
      </c>
      <c r="U109" s="171">
        <v>8.393941390978045E-2</v>
      </c>
    </row>
  </sheetData>
  <pageMargins left="0.7" right="0.7" top="0.75" bottom="0.75" header="0.3" footer="0.3"/>
  <drawing r:id="rId1"/>
  <legacyDrawing r:id="rId2"/>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8:G17"/>
  <sheetViews>
    <sheetView workbookViewId="0">
      <selection activeCell="E9" sqref="E9"/>
    </sheetView>
  </sheetViews>
  <sheetFormatPr defaultRowHeight="12.75" x14ac:dyDescent="0.2"/>
  <cols>
    <col min="1" max="1" width="18.42578125" customWidth="1"/>
    <col min="2" max="2" width="11.28515625" customWidth="1"/>
    <col min="3" max="3" width="13.28515625" customWidth="1"/>
    <col min="4" max="4" width="17.140625" customWidth="1"/>
    <col min="6" max="7" width="10" customWidth="1"/>
    <col min="8" max="8" width="13.85546875" customWidth="1"/>
    <col min="9" max="9" width="14" customWidth="1"/>
    <col min="11" max="11" width="11.85546875" customWidth="1"/>
  </cols>
  <sheetData>
    <row r="8" spans="1:7" x14ac:dyDescent="0.2">
      <c r="A8" s="64" t="s">
        <v>82</v>
      </c>
      <c r="E8" s="87" t="s">
        <v>83</v>
      </c>
    </row>
    <row r="9" spans="1:7" x14ac:dyDescent="0.2">
      <c r="A9" s="110" t="s">
        <v>196</v>
      </c>
      <c r="E9" s="87" t="s">
        <v>197</v>
      </c>
    </row>
    <row r="10" spans="1:7" x14ac:dyDescent="0.2">
      <c r="F10" s="62"/>
      <c r="G10" s="63"/>
    </row>
    <row r="11" spans="1:7" ht="14.25" x14ac:dyDescent="0.25">
      <c r="A11" s="64" t="s">
        <v>49</v>
      </c>
      <c r="E11" s="65" t="s">
        <v>50</v>
      </c>
    </row>
    <row r="13" spans="1:7" ht="15.75" x14ac:dyDescent="0.3">
      <c r="E13" s="58" t="s">
        <v>51</v>
      </c>
    </row>
    <row r="15" spans="1:7" ht="15" x14ac:dyDescent="0.2">
      <c r="E15" s="66" t="s">
        <v>52</v>
      </c>
    </row>
    <row r="16" spans="1:7" ht="14.25" x14ac:dyDescent="0.25">
      <c r="A16" s="64" t="s">
        <v>53</v>
      </c>
    </row>
    <row r="17" spans="6:6" ht="14.25" x14ac:dyDescent="0.25">
      <c r="F17" s="65" t="s">
        <v>54</v>
      </c>
    </row>
  </sheetData>
  <pageMargins left="0.7" right="0.7" top="0.75" bottom="0.75" header="0.3" footer="0.3"/>
  <drawing r:id="rId1"/>
  <legacyDrawing r:id="rId2"/>
  <oleObjects>
    <mc:AlternateContent xmlns:mc="http://schemas.openxmlformats.org/markup-compatibility/2006">
      <mc:Choice Requires="x14">
        <oleObject progId="Equation.3" shapeId="38913" r:id="rId3">
          <objectPr defaultSize="0" autoPict="0" r:id="rId4">
            <anchor moveWithCells="1">
              <from>
                <xdr:col>0</xdr:col>
                <xdr:colOff>38100</xdr:colOff>
                <xdr:row>11</xdr:row>
                <xdr:rowOff>19050</xdr:rowOff>
              </from>
              <to>
                <xdr:col>2</xdr:col>
                <xdr:colOff>600075</xdr:colOff>
                <xdr:row>13</xdr:row>
                <xdr:rowOff>28575</xdr:rowOff>
              </to>
            </anchor>
          </objectPr>
        </oleObject>
      </mc:Choice>
      <mc:Fallback>
        <oleObject progId="Equation.3" shapeId="38913" r:id="rId3"/>
      </mc:Fallback>
    </mc:AlternateContent>
    <mc:AlternateContent xmlns:mc="http://schemas.openxmlformats.org/markup-compatibility/2006">
      <mc:Choice Requires="x14">
        <oleObject progId="Equation.3" shapeId="38914" r:id="rId5">
          <objectPr defaultSize="0" autoPict="0" r:id="rId6">
            <anchor moveWithCells="1">
              <from>
                <xdr:col>4</xdr:col>
                <xdr:colOff>523875</xdr:colOff>
                <xdr:row>11</xdr:row>
                <xdr:rowOff>57150</xdr:rowOff>
              </from>
              <to>
                <xdr:col>9</xdr:col>
                <xdr:colOff>361950</xdr:colOff>
                <xdr:row>13</xdr:row>
                <xdr:rowOff>85725</xdr:rowOff>
              </to>
            </anchor>
          </objectPr>
        </oleObject>
      </mc:Choice>
      <mc:Fallback>
        <oleObject progId="Equation.3" shapeId="38914" r:id="rId5"/>
      </mc:Fallback>
    </mc:AlternateContent>
    <mc:AlternateContent xmlns:mc="http://schemas.openxmlformats.org/markup-compatibility/2006">
      <mc:Choice Requires="x14">
        <oleObject progId="Equation.3" shapeId="38915" r:id="rId7">
          <objectPr defaultSize="0" r:id="rId8">
            <anchor moveWithCells="1">
              <from>
                <xdr:col>2</xdr:col>
                <xdr:colOff>819150</xdr:colOff>
                <xdr:row>11</xdr:row>
                <xdr:rowOff>76200</xdr:rowOff>
              </from>
              <to>
                <xdr:col>3</xdr:col>
                <xdr:colOff>542925</xdr:colOff>
                <xdr:row>12</xdr:row>
                <xdr:rowOff>142875</xdr:rowOff>
              </to>
            </anchor>
          </objectPr>
        </oleObject>
      </mc:Choice>
      <mc:Fallback>
        <oleObject progId="Equation.3" shapeId="38915" r:id="rId7"/>
      </mc:Fallback>
    </mc:AlternateContent>
    <mc:AlternateContent xmlns:mc="http://schemas.openxmlformats.org/markup-compatibility/2006">
      <mc:Choice Requires="x14">
        <oleObject progId="Equation.3" shapeId="38916" r:id="rId9">
          <objectPr defaultSize="0" r:id="rId10">
            <anchor moveWithCells="1">
              <from>
                <xdr:col>4</xdr:col>
                <xdr:colOff>419100</xdr:colOff>
                <xdr:row>13</xdr:row>
                <xdr:rowOff>152400</xdr:rowOff>
              </from>
              <to>
                <xdr:col>7</xdr:col>
                <xdr:colOff>238125</xdr:colOff>
                <xdr:row>15</xdr:row>
                <xdr:rowOff>95250</xdr:rowOff>
              </to>
            </anchor>
          </objectPr>
        </oleObject>
      </mc:Choice>
      <mc:Fallback>
        <oleObject progId="Equation.3" shapeId="38916" r:id="rId9"/>
      </mc:Fallback>
    </mc:AlternateContent>
    <mc:AlternateContent xmlns:mc="http://schemas.openxmlformats.org/markup-compatibility/2006">
      <mc:Choice Requires="x14">
        <oleObject progId="Equation.3" shapeId="38917" r:id="rId11">
          <objectPr defaultSize="0" r:id="rId12">
            <anchor moveWithCells="1">
              <from>
                <xdr:col>0</xdr:col>
                <xdr:colOff>9525</xdr:colOff>
                <xdr:row>9</xdr:row>
                <xdr:rowOff>142875</xdr:rowOff>
              </from>
              <to>
                <xdr:col>0</xdr:col>
                <xdr:colOff>619125</xdr:colOff>
                <xdr:row>11</xdr:row>
                <xdr:rowOff>28575</xdr:rowOff>
              </to>
            </anchor>
          </objectPr>
        </oleObject>
      </mc:Choice>
      <mc:Fallback>
        <oleObject progId="Equation.3" shapeId="38917" r:id="rId11"/>
      </mc:Fallback>
    </mc:AlternateContent>
  </oleObjec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3"/>
  <sheetViews>
    <sheetView workbookViewId="0">
      <selection activeCell="D13" sqref="D13"/>
    </sheetView>
  </sheetViews>
  <sheetFormatPr defaultRowHeight="12.75" x14ac:dyDescent="0.2"/>
  <cols>
    <col min="1" max="1" width="3.28515625" style="116" customWidth="1"/>
    <col min="2" max="3" width="16.28515625" style="116" customWidth="1"/>
    <col min="4" max="4" width="53" style="116" customWidth="1"/>
    <col min="5" max="16384" width="9.140625" style="116"/>
  </cols>
  <sheetData>
    <row r="1" spans="1:4" ht="23.25" x14ac:dyDescent="0.35">
      <c r="A1" s="130" t="s">
        <v>119</v>
      </c>
    </row>
    <row r="2" spans="1:4" x14ac:dyDescent="0.2">
      <c r="A2" s="131" t="s">
        <v>120</v>
      </c>
    </row>
    <row r="3" spans="1:4" x14ac:dyDescent="0.2">
      <c r="C3" s="131"/>
    </row>
    <row r="4" spans="1:4" s="132" customFormat="1" ht="15" x14ac:dyDescent="0.2">
      <c r="B4" s="133" t="s">
        <v>121</v>
      </c>
      <c r="C4" s="133" t="s">
        <v>122</v>
      </c>
      <c r="D4" s="132" t="s">
        <v>123</v>
      </c>
    </row>
    <row r="5" spans="1:4" ht="19.5" x14ac:dyDescent="0.35">
      <c r="B5" s="134" t="s">
        <v>124</v>
      </c>
      <c r="D5" s="132" t="s">
        <v>125</v>
      </c>
    </row>
    <row r="6" spans="1:4" ht="22.5" x14ac:dyDescent="0.35">
      <c r="B6" s="134" t="s">
        <v>126</v>
      </c>
      <c r="C6" s="134" t="s">
        <v>127</v>
      </c>
      <c r="D6" s="132" t="s">
        <v>128</v>
      </c>
    </row>
    <row r="7" spans="1:4" ht="19.5" x14ac:dyDescent="0.35">
      <c r="B7" s="134" t="s">
        <v>129</v>
      </c>
      <c r="D7" s="132" t="s">
        <v>130</v>
      </c>
    </row>
    <row r="8" spans="1:4" ht="22.5" x14ac:dyDescent="0.35">
      <c r="B8" s="134" t="s">
        <v>131</v>
      </c>
      <c r="C8" s="134" t="s">
        <v>132</v>
      </c>
      <c r="D8" s="132" t="s">
        <v>133</v>
      </c>
    </row>
    <row r="9" spans="1:4" ht="21" x14ac:dyDescent="0.35">
      <c r="B9" s="134" t="s">
        <v>134</v>
      </c>
      <c r="C9" s="135" t="s">
        <v>135</v>
      </c>
      <c r="D9" s="132" t="s">
        <v>136</v>
      </c>
    </row>
    <row r="10" spans="1:4" ht="15.75" x14ac:dyDescent="0.25">
      <c r="B10" s="136" t="s">
        <v>137</v>
      </c>
      <c r="C10" s="136" t="s">
        <v>138</v>
      </c>
      <c r="D10" s="132" t="s">
        <v>139</v>
      </c>
    </row>
    <row r="11" spans="1:4" ht="21" x14ac:dyDescent="0.35">
      <c r="B11" s="134" t="s">
        <v>140</v>
      </c>
      <c r="C11" s="134" t="s">
        <v>141</v>
      </c>
      <c r="D11" s="132" t="s">
        <v>142</v>
      </c>
    </row>
    <row r="12" spans="1:4" ht="21" x14ac:dyDescent="0.35">
      <c r="B12" s="134" t="s">
        <v>143</v>
      </c>
      <c r="C12" s="134" t="s">
        <v>144</v>
      </c>
      <c r="D12" s="132" t="s">
        <v>145</v>
      </c>
    </row>
    <row r="13" spans="1:4" ht="24" x14ac:dyDescent="0.45">
      <c r="B13" s="134" t="s">
        <v>146</v>
      </c>
      <c r="C13" s="134" t="s">
        <v>147</v>
      </c>
      <c r="D13" s="132" t="s">
        <v>148</v>
      </c>
    </row>
  </sheetData>
  <pageMargins left="0.7" right="0.7" top="0.75" bottom="0.75" header="0.3" footer="0.3"/>
  <drawing r:id="rId1"/>
  <legacy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8"/>
  <sheetViews>
    <sheetView workbookViewId="0">
      <selection activeCell="P18" sqref="P18"/>
    </sheetView>
  </sheetViews>
  <sheetFormatPr defaultRowHeight="12.75" x14ac:dyDescent="0.2"/>
  <cols>
    <col min="1" max="1" width="4.7109375" style="116" customWidth="1"/>
    <col min="2" max="2" width="10.7109375" style="116" customWidth="1"/>
    <col min="3" max="3" width="6.5703125" style="116" customWidth="1"/>
    <col min="4" max="4" width="7.140625" style="116" customWidth="1"/>
    <col min="5" max="5" width="2.7109375" style="116" customWidth="1"/>
    <col min="6" max="6" width="9.140625" style="116"/>
    <col min="7" max="7" width="5.42578125" style="116" customWidth="1"/>
    <col min="8" max="8" width="12.140625" style="116" customWidth="1"/>
    <col min="9" max="16384" width="9.140625" style="116"/>
  </cols>
  <sheetData>
    <row r="1" spans="1:10" x14ac:dyDescent="0.2">
      <c r="A1" s="115" t="s">
        <v>95</v>
      </c>
      <c r="D1" s="117"/>
      <c r="E1" s="117"/>
      <c r="F1" s="117"/>
      <c r="G1" s="118" t="s">
        <v>96</v>
      </c>
      <c r="H1" s="117"/>
      <c r="I1" s="117"/>
      <c r="J1" s="119" t="s">
        <v>97</v>
      </c>
    </row>
    <row r="2" spans="1:10" ht="15.75" x14ac:dyDescent="0.25">
      <c r="C2" s="120" t="s">
        <v>98</v>
      </c>
      <c r="D2" s="121">
        <v>25</v>
      </c>
      <c r="E2" s="122"/>
      <c r="F2" s="120" t="s">
        <v>99</v>
      </c>
      <c r="G2" s="121">
        <v>30</v>
      </c>
      <c r="H2" s="120" t="s">
        <v>100</v>
      </c>
      <c r="I2" s="121">
        <v>30</v>
      </c>
      <c r="J2" s="123">
        <f ca="1">C28/C27</f>
        <v>0.79461485466792203</v>
      </c>
    </row>
    <row r="3" spans="1:10" x14ac:dyDescent="0.2">
      <c r="B3" s="124" t="s">
        <v>101</v>
      </c>
      <c r="C3" s="125">
        <v>0.1</v>
      </c>
      <c r="E3" s="122"/>
    </row>
    <row r="5" spans="1:10" ht="15.75" x14ac:dyDescent="0.25">
      <c r="B5" s="126" t="s">
        <v>102</v>
      </c>
    </row>
    <row r="7" spans="1:10" x14ac:dyDescent="0.2">
      <c r="A7" s="116" t="s">
        <v>55</v>
      </c>
      <c r="B7" s="127" t="s">
        <v>103</v>
      </c>
      <c r="C7" s="116" t="s">
        <v>104</v>
      </c>
      <c r="D7" s="116" t="s">
        <v>105</v>
      </c>
      <c r="E7" s="116" t="s">
        <v>106</v>
      </c>
      <c r="F7" s="116" t="s">
        <v>107</v>
      </c>
      <c r="G7" s="116" t="s">
        <v>108</v>
      </c>
      <c r="H7" s="124" t="s">
        <v>109</v>
      </c>
    </row>
    <row r="8" spans="1:10" x14ac:dyDescent="0.2">
      <c r="A8" s="116">
        <v>0</v>
      </c>
      <c r="B8" s="127">
        <f t="shared" ref="B8:B18" ca="1" si="0">H8+NORMINV(RAND(),0,SQRT($I$2))</f>
        <v>23.912181560874373</v>
      </c>
      <c r="C8" s="116">
        <f ca="1">$C$20+$C$21*A8</f>
        <v>27.3166045191956</v>
      </c>
      <c r="D8" s="116">
        <f ca="1">C8-t*SQRT(MSE*(1/n+(A8-avg)^2/ssx))</f>
        <v>20.869226046553997</v>
      </c>
      <c r="E8" s="116">
        <f ca="1">$C8+t*SQRT(MSE*(1/n+($A8-avg)^2/ssx))</f>
        <v>33.763982991837203</v>
      </c>
      <c r="F8" s="116">
        <f ca="1">C8-t*SQRT(MSE*(1+1/n+(A8-avg)^2/ssx))</f>
        <v>14.193604067888806</v>
      </c>
      <c r="G8" s="116">
        <f ca="1">$C8+t*SQRT(MSE*(1+1/n+($A8-avg)^2/ssx))</f>
        <v>40.439604970502394</v>
      </c>
      <c r="H8" s="116">
        <f t="shared" ref="H8:H18" si="1">$G$2+$D$2*A8</f>
        <v>30</v>
      </c>
      <c r="I8" s="116">
        <f ca="1">(B8-C8)^2</f>
        <v>11.590095679144655</v>
      </c>
    </row>
    <row r="9" spans="1:10" x14ac:dyDescent="0.2">
      <c r="A9" s="116">
        <f t="shared" ref="A9:A18" si="2">A8+$C$3</f>
        <v>0.1</v>
      </c>
      <c r="B9" s="127">
        <f t="shared" ca="1" si="0"/>
        <v>31.886180675710818</v>
      </c>
      <c r="C9" s="116">
        <f t="shared" ref="C9:C18" ca="1" si="3">$C$20+$C$21*A9</f>
        <v>30.159372716123052</v>
      </c>
      <c r="D9" s="116">
        <f t="shared" ref="D9:D18" ca="1" si="4">C9-t*SQRT(MSE*(1/n+(A9-avg)^2/ssx))</f>
        <v>24.602431321006641</v>
      </c>
      <c r="E9" s="116">
        <f t="shared" ref="E9:E18" ca="1" si="5">C9+t*SQRT(MSE*(1/n+(A9-avg)^2/ssx))</f>
        <v>35.716314111239463</v>
      </c>
      <c r="F9" s="116">
        <f t="shared" ref="F9:F18" ca="1" si="6">C9-t*SQRT(MSE*(1+1/n+(A9-avg)^2/ssx))</f>
        <v>17.450161515412194</v>
      </c>
      <c r="G9" s="116">
        <f t="shared" ref="G9:G18" ca="1" si="7">$C9+t*SQRT(MSE*(1+1/n+($A9-avg)^2/ssx))</f>
        <v>42.868583916833913</v>
      </c>
      <c r="H9" s="116">
        <f t="shared" si="1"/>
        <v>32.5</v>
      </c>
      <c r="I9" s="116">
        <f t="shared" ref="I9:I18" ca="1" si="8">(B9-C9)^2</f>
        <v>2.9818657292956656</v>
      </c>
    </row>
    <row r="10" spans="1:10" x14ac:dyDescent="0.2">
      <c r="A10" s="116">
        <f t="shared" si="2"/>
        <v>0.2</v>
      </c>
      <c r="B10" s="127">
        <f t="shared" ca="1" si="0"/>
        <v>36.041405638467829</v>
      </c>
      <c r="C10" s="116">
        <f t="shared" ca="1" si="3"/>
        <v>33.002140913050503</v>
      </c>
      <c r="D10" s="116">
        <f t="shared" ca="1" si="4"/>
        <v>28.251787259388298</v>
      </c>
      <c r="E10" s="116">
        <f t="shared" ca="1" si="5"/>
        <v>37.752494566712706</v>
      </c>
      <c r="F10" s="116">
        <f t="shared" ca="1" si="6"/>
        <v>20.624325616707701</v>
      </c>
      <c r="G10" s="116">
        <f t="shared" ca="1" si="7"/>
        <v>45.379956209393306</v>
      </c>
      <c r="H10" s="116">
        <f t="shared" si="1"/>
        <v>35</v>
      </c>
      <c r="I10" s="116">
        <f t="shared" ca="1" si="8"/>
        <v>9.2371300711660513</v>
      </c>
    </row>
    <row r="11" spans="1:10" x14ac:dyDescent="0.2">
      <c r="A11" s="116">
        <f t="shared" si="2"/>
        <v>0.30000000000000004</v>
      </c>
      <c r="B11" s="127">
        <f t="shared" ca="1" si="0"/>
        <v>34.143885286876952</v>
      </c>
      <c r="C11" s="116">
        <f t="shared" ca="1" si="3"/>
        <v>35.844909109977948</v>
      </c>
      <c r="D11" s="116">
        <f t="shared" ca="1" si="4"/>
        <v>31.767228927840936</v>
      </c>
      <c r="E11" s="116">
        <f t="shared" ca="1" si="5"/>
        <v>39.922589292114964</v>
      </c>
      <c r="F11" s="116">
        <f t="shared" ca="1" si="6"/>
        <v>23.709344543658467</v>
      </c>
      <c r="G11" s="116">
        <f t="shared" ca="1" si="7"/>
        <v>47.980473676297429</v>
      </c>
      <c r="H11" s="116">
        <f t="shared" si="1"/>
        <v>37.5</v>
      </c>
      <c r="I11" s="116">
        <f t="shared" ca="1" si="8"/>
        <v>2.8934820467571298</v>
      </c>
    </row>
    <row r="12" spans="1:10" x14ac:dyDescent="0.2">
      <c r="A12" s="116">
        <f t="shared" si="2"/>
        <v>0.4</v>
      </c>
      <c r="B12" s="127">
        <f t="shared" ca="1" si="0"/>
        <v>45.330672719189543</v>
      </c>
      <c r="C12" s="116">
        <f t="shared" ca="1" si="3"/>
        <v>38.6876773069054</v>
      </c>
      <c r="D12" s="116">
        <f t="shared" ca="1" si="4"/>
        <v>35.07320014311648</v>
      </c>
      <c r="E12" s="116">
        <f t="shared" ca="1" si="5"/>
        <v>42.302154470694319</v>
      </c>
      <c r="F12" s="116">
        <f t="shared" ca="1" si="6"/>
        <v>26.699812741309593</v>
      </c>
      <c r="G12" s="116">
        <f t="shared" ca="1" si="7"/>
        <v>50.675541872501206</v>
      </c>
      <c r="H12" s="116">
        <f t="shared" si="1"/>
        <v>40</v>
      </c>
      <c r="I12" s="116">
        <f t="shared" ca="1" si="8"/>
        <v>44.129388047628183</v>
      </c>
    </row>
    <row r="13" spans="1:10" x14ac:dyDescent="0.2">
      <c r="A13" s="116">
        <f t="shared" si="2"/>
        <v>0.5</v>
      </c>
      <c r="B13" s="127">
        <f t="shared" ca="1" si="0"/>
        <v>44.549674745048165</v>
      </c>
      <c r="C13" s="116">
        <f t="shared" ca="1" si="3"/>
        <v>41.530445503832851</v>
      </c>
      <c r="D13" s="116">
        <f t="shared" ca="1" si="4"/>
        <v>38.084176748477603</v>
      </c>
      <c r="E13" s="116">
        <f t="shared" ca="1" si="5"/>
        <v>44.9767142591881</v>
      </c>
      <c r="F13" s="116">
        <f t="shared" ca="1" si="6"/>
        <v>29.592220342207955</v>
      </c>
      <c r="G13" s="116">
        <f t="shared" ca="1" si="7"/>
        <v>53.468670665457751</v>
      </c>
      <c r="H13" s="116">
        <f t="shared" si="1"/>
        <v>42.5</v>
      </c>
      <c r="I13" s="116">
        <f t="shared" ca="1" si="8"/>
        <v>9.1157452110095996</v>
      </c>
    </row>
    <row r="14" spans="1:10" x14ac:dyDescent="0.2">
      <c r="A14" s="116">
        <f t="shared" si="2"/>
        <v>0.6</v>
      </c>
      <c r="B14" s="127">
        <f t="shared" ca="1" si="0"/>
        <v>37.856988808042033</v>
      </c>
      <c r="C14" s="116">
        <f t="shared" ca="1" si="3"/>
        <v>44.373213700760303</v>
      </c>
      <c r="D14" s="116">
        <f t="shared" ca="1" si="4"/>
        <v>40.758736536971384</v>
      </c>
      <c r="E14" s="116">
        <f t="shared" ca="1" si="5"/>
        <v>47.987690864549222</v>
      </c>
      <c r="F14" s="116">
        <f t="shared" ca="1" si="6"/>
        <v>32.385349135164496</v>
      </c>
      <c r="G14" s="116">
        <f t="shared" ca="1" si="7"/>
        <v>56.36107826635611</v>
      </c>
      <c r="H14" s="116">
        <f t="shared" si="1"/>
        <v>45</v>
      </c>
      <c r="I14" s="116">
        <f t="shared" ca="1" si="8"/>
        <v>42.461186852481234</v>
      </c>
    </row>
    <row r="15" spans="1:10" x14ac:dyDescent="0.2">
      <c r="A15" s="116">
        <f t="shared" si="2"/>
        <v>0.7</v>
      </c>
      <c r="B15" s="127">
        <f t="shared" ca="1" si="0"/>
        <v>37.796112629852004</v>
      </c>
      <c r="C15" s="116">
        <f t="shared" ca="1" si="3"/>
        <v>47.215981897687755</v>
      </c>
      <c r="D15" s="116">
        <f t="shared" ca="1" si="4"/>
        <v>43.138301715550739</v>
      </c>
      <c r="E15" s="116">
        <f t="shared" ca="1" si="5"/>
        <v>51.29366207982477</v>
      </c>
      <c r="F15" s="116">
        <f t="shared" ca="1" si="6"/>
        <v>35.080417331368274</v>
      </c>
      <c r="G15" s="116">
        <f t="shared" ca="1" si="7"/>
        <v>59.351546464007235</v>
      </c>
      <c r="H15" s="116">
        <f t="shared" si="1"/>
        <v>47.5</v>
      </c>
      <c r="I15" s="116">
        <f t="shared" ca="1" si="8"/>
        <v>88.733937023116439</v>
      </c>
    </row>
    <row r="16" spans="1:10" x14ac:dyDescent="0.2">
      <c r="A16" s="116">
        <f t="shared" si="2"/>
        <v>0.79999999999999993</v>
      </c>
      <c r="B16" s="127">
        <f t="shared" ca="1" si="0"/>
        <v>52.441223141612028</v>
      </c>
      <c r="C16" s="116">
        <f t="shared" ca="1" si="3"/>
        <v>50.058750094615199</v>
      </c>
      <c r="D16" s="116">
        <f t="shared" ca="1" si="4"/>
        <v>45.308396440952997</v>
      </c>
      <c r="E16" s="116">
        <f t="shared" ca="1" si="5"/>
        <v>54.809103748277401</v>
      </c>
      <c r="F16" s="116">
        <f t="shared" ca="1" si="6"/>
        <v>37.680934798272396</v>
      </c>
      <c r="G16" s="116">
        <f t="shared" ca="1" si="7"/>
        <v>62.436565390958002</v>
      </c>
      <c r="H16" s="116">
        <f t="shared" si="1"/>
        <v>50</v>
      </c>
      <c r="I16" s="116">
        <f t="shared" ca="1" si="8"/>
        <v>5.6761778196663535</v>
      </c>
    </row>
    <row r="17" spans="1:10" x14ac:dyDescent="0.2">
      <c r="A17" s="116">
        <f t="shared" si="2"/>
        <v>0.89999999999999991</v>
      </c>
      <c r="B17" s="127">
        <f t="shared" ca="1" si="0"/>
        <v>53.602967797438566</v>
      </c>
      <c r="C17" s="116">
        <f t="shared" ca="1" si="3"/>
        <v>52.901518291542651</v>
      </c>
      <c r="D17" s="116">
        <f t="shared" ca="1" si="4"/>
        <v>47.34457689642624</v>
      </c>
      <c r="E17" s="116">
        <f t="shared" ca="1" si="5"/>
        <v>58.458459686659062</v>
      </c>
      <c r="F17" s="116">
        <f t="shared" ca="1" si="6"/>
        <v>40.19230709083179</v>
      </c>
      <c r="G17" s="116">
        <f t="shared" ca="1" si="7"/>
        <v>65.610729492253512</v>
      </c>
      <c r="H17" s="116">
        <f t="shared" si="1"/>
        <v>52.5</v>
      </c>
      <c r="I17" s="116">
        <f t="shared" ca="1" si="8"/>
        <v>0.49203140932162415</v>
      </c>
    </row>
    <row r="18" spans="1:10" ht="13.5" thickBot="1" x14ac:dyDescent="0.25">
      <c r="A18" s="116">
        <f t="shared" si="2"/>
        <v>0.99999999999999989</v>
      </c>
      <c r="B18" s="127">
        <f t="shared" ca="1" si="0"/>
        <v>59.273607539049038</v>
      </c>
      <c r="C18" s="116">
        <f t="shared" ca="1" si="3"/>
        <v>55.744286488470095</v>
      </c>
      <c r="D18" s="116">
        <f t="shared" ca="1" si="4"/>
        <v>49.296908015828492</v>
      </c>
      <c r="E18" s="116">
        <f t="shared" ca="1" si="5"/>
        <v>62.191664961111698</v>
      </c>
      <c r="F18" s="116">
        <f t="shared" ca="1" si="6"/>
        <v>42.621286037163301</v>
      </c>
      <c r="G18" s="116">
        <f t="shared" ca="1" si="7"/>
        <v>68.867286939776889</v>
      </c>
      <c r="H18" s="116">
        <f t="shared" si="1"/>
        <v>55</v>
      </c>
      <c r="I18" s="128">
        <f t="shared" ca="1" si="8"/>
        <v>12.456107078059656</v>
      </c>
    </row>
    <row r="19" spans="1:10" x14ac:dyDescent="0.2">
      <c r="I19" s="116">
        <f ca="1">SUM(I8:I18)</f>
        <v>229.7671469676466</v>
      </c>
      <c r="J19" s="129" t="s">
        <v>110</v>
      </c>
    </row>
    <row r="20" spans="1:10" x14ac:dyDescent="0.2">
      <c r="B20" s="124" t="s">
        <v>99</v>
      </c>
      <c r="C20" s="116">
        <f ca="1">INTERCEPT(B8:B18,A8:A18)</f>
        <v>27.3166045191956</v>
      </c>
    </row>
    <row r="21" spans="1:10" x14ac:dyDescent="0.2">
      <c r="B21" s="124" t="s">
        <v>111</v>
      </c>
      <c r="C21" s="116">
        <f ca="1">SLOPE(B8:B18,A8:A18)</f>
        <v>28.427681969274502</v>
      </c>
    </row>
    <row r="22" spans="1:10" x14ac:dyDescent="0.2">
      <c r="B22" s="124" t="s">
        <v>112</v>
      </c>
      <c r="C22" s="116">
        <f ca="1">STEYX(B8:B18,A8:A18)^2</f>
        <v>25.529682996405175</v>
      </c>
    </row>
    <row r="23" spans="1:10" x14ac:dyDescent="0.2">
      <c r="B23" s="124" t="s">
        <v>113</v>
      </c>
      <c r="C23" s="125">
        <f>DEVSQ(A8:A18)</f>
        <v>1.0999999999999999</v>
      </c>
    </row>
    <row r="24" spans="1:10" x14ac:dyDescent="0.2">
      <c r="B24" s="124" t="s">
        <v>114</v>
      </c>
      <c r="C24" s="125">
        <f>AVERAGE(A8:A18)</f>
        <v>0.5</v>
      </c>
    </row>
    <row r="25" spans="1:10" x14ac:dyDescent="0.2">
      <c r="B25" s="124" t="s">
        <v>115</v>
      </c>
      <c r="C25" s="125">
        <f>COUNT(A8:A18)</f>
        <v>11</v>
      </c>
    </row>
    <row r="26" spans="1:10" x14ac:dyDescent="0.2">
      <c r="B26" s="124" t="s">
        <v>116</v>
      </c>
      <c r="C26" s="116">
        <f>TINV(0.05,C25-2)</f>
        <v>2.2621571627982053</v>
      </c>
    </row>
    <row r="27" spans="1:10" x14ac:dyDescent="0.2">
      <c r="B27" s="116" t="s">
        <v>117</v>
      </c>
      <c r="C27" s="116">
        <f ca="1">DEVSQ(B8:B18)</f>
        <v>1118.7135593284825</v>
      </c>
    </row>
    <row r="28" spans="1:10" x14ac:dyDescent="0.2">
      <c r="B28" s="116" t="s">
        <v>118</v>
      </c>
      <c r="C28" s="116">
        <f ca="1">C27-I19</f>
        <v>888.94641236083589</v>
      </c>
    </row>
  </sheetData>
  <printOptions gridLines="1" gridLinesSet="0"/>
  <pageMargins left="0.75" right="0.75" top="1" bottom="1" header="0.5" footer="0.5"/>
  <headerFooter alignWithMargins="0">
    <oddHeader>&amp;A</oddHeader>
    <oddFooter>Page &amp;P</oddFooter>
  </headerFooter>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8"/>
  <sheetViews>
    <sheetView workbookViewId="0">
      <selection activeCell="N23" sqref="N23"/>
    </sheetView>
  </sheetViews>
  <sheetFormatPr defaultRowHeight="12.75" x14ac:dyDescent="0.2"/>
  <cols>
    <col min="1" max="3" width="6.85546875" customWidth="1"/>
    <col min="4" max="4" width="13.5703125" customWidth="1"/>
    <col min="5" max="5" width="15.140625" customWidth="1"/>
    <col min="7" max="7" width="12" bestFit="1" customWidth="1"/>
    <col min="8" max="8" width="13.140625" customWidth="1"/>
    <col min="9" max="11" width="11.28515625" customWidth="1"/>
  </cols>
  <sheetData>
    <row r="1" spans="1:10" x14ac:dyDescent="0.2">
      <c r="A1" s="67" t="s">
        <v>55</v>
      </c>
      <c r="B1" s="67" t="s">
        <v>56</v>
      </c>
      <c r="C1" s="76" t="s">
        <v>59</v>
      </c>
    </row>
    <row r="2" spans="1:10" x14ac:dyDescent="0.2">
      <c r="A2" s="67">
        <v>0</v>
      </c>
      <c r="B2" s="67">
        <v>15</v>
      </c>
      <c r="C2" s="76">
        <f>A2-3</f>
        <v>-3</v>
      </c>
    </row>
    <row r="3" spans="1:10" x14ac:dyDescent="0.2">
      <c r="A3" s="67">
        <v>1</v>
      </c>
      <c r="B3" s="67">
        <v>19</v>
      </c>
      <c r="C3" s="76">
        <f t="shared" ref="C3:C9" si="0">A3-3</f>
        <v>-2</v>
      </c>
    </row>
    <row r="4" spans="1:10" x14ac:dyDescent="0.2">
      <c r="A4" s="67">
        <v>2</v>
      </c>
      <c r="B4" s="67">
        <v>20</v>
      </c>
      <c r="C4" s="76">
        <f t="shared" si="0"/>
        <v>-1</v>
      </c>
    </row>
    <row r="5" spans="1:10" x14ac:dyDescent="0.2">
      <c r="A5" s="67">
        <v>3</v>
      </c>
      <c r="B5" s="67">
        <v>21</v>
      </c>
      <c r="C5" s="76">
        <f t="shared" si="0"/>
        <v>0</v>
      </c>
    </row>
    <row r="6" spans="1:10" x14ac:dyDescent="0.2">
      <c r="A6" s="67">
        <v>4</v>
      </c>
      <c r="B6" s="67">
        <v>25</v>
      </c>
      <c r="C6" s="76">
        <f t="shared" si="0"/>
        <v>1</v>
      </c>
    </row>
    <row r="7" spans="1:10" x14ac:dyDescent="0.2">
      <c r="A7" s="67">
        <v>5</v>
      </c>
      <c r="B7" s="67">
        <v>26</v>
      </c>
      <c r="C7" s="76">
        <f t="shared" si="0"/>
        <v>2</v>
      </c>
    </row>
    <row r="8" spans="1:10" x14ac:dyDescent="0.2">
      <c r="A8" s="67">
        <v>6</v>
      </c>
      <c r="B8" s="67">
        <v>30</v>
      </c>
      <c r="C8" s="76">
        <f t="shared" si="0"/>
        <v>3</v>
      </c>
    </row>
    <row r="9" spans="1:10" ht="13.5" thickBot="1" x14ac:dyDescent="0.25">
      <c r="A9" s="78">
        <v>7</v>
      </c>
      <c r="B9" s="78">
        <v>32</v>
      </c>
      <c r="C9" s="79">
        <f t="shared" si="0"/>
        <v>4</v>
      </c>
    </row>
    <row r="10" spans="1:10" ht="13.5" thickTop="1" x14ac:dyDescent="0.2">
      <c r="A10" s="81">
        <f>AVERAGE(A2:A9)</f>
        <v>3.5</v>
      </c>
      <c r="B10" s="81">
        <f>AVERAGE(B2:B9)</f>
        <v>23.5</v>
      </c>
      <c r="C10" s="81">
        <f>AVERAGE(C2:C9)</f>
        <v>0.5</v>
      </c>
      <c r="D10" s="81" t="s">
        <v>62</v>
      </c>
    </row>
    <row r="11" spans="1:10" x14ac:dyDescent="0.2">
      <c r="C11" s="69" t="s">
        <v>1</v>
      </c>
      <c r="E11" s="80" t="s">
        <v>60</v>
      </c>
    </row>
    <row r="12" spans="1:10" ht="15.75" thickBot="1" x14ac:dyDescent="0.3">
      <c r="C12" s="69"/>
      <c r="E12" s="68" t="s">
        <v>57</v>
      </c>
    </row>
    <row r="13" spans="1:10" ht="15" x14ac:dyDescent="0.25">
      <c r="C13" s="73" t="s">
        <v>2</v>
      </c>
      <c r="D13" s="71"/>
      <c r="E13" s="70" t="s">
        <v>58</v>
      </c>
    </row>
    <row r="14" spans="1:10" ht="15" x14ac:dyDescent="0.25">
      <c r="C14" s="74" t="s">
        <v>3</v>
      </c>
      <c r="D14" s="10">
        <v>0.98853830335904391</v>
      </c>
      <c r="E14" s="83">
        <f>D27+D28*3</f>
        <v>22.333333333333332</v>
      </c>
      <c r="F14" s="84" t="s">
        <v>61</v>
      </c>
    </row>
    <row r="15" spans="1:10" x14ac:dyDescent="0.2">
      <c r="C15" s="74" t="s">
        <v>4</v>
      </c>
      <c r="D15" s="10">
        <v>0.97720797720797714</v>
      </c>
      <c r="E15" s="85">
        <f>SQRT($E$28^2*(3-$A$10)^2+$F$23/$D$18)</f>
        <v>0.3411775438127726</v>
      </c>
      <c r="F15" s="86" t="s">
        <v>63</v>
      </c>
      <c r="I15" s="87">
        <f>SQRT($E$28^2*(3-$A$10)^2+$F$23/$D$18+F23)</f>
        <v>1.0026420125303972</v>
      </c>
      <c r="J15" s="88" t="s">
        <v>68</v>
      </c>
    </row>
    <row r="16" spans="1:10" x14ac:dyDescent="0.2">
      <c r="C16" s="74" t="s">
        <v>6</v>
      </c>
      <c r="D16" s="10">
        <v>0.97340930674264003</v>
      </c>
      <c r="E16">
        <f>TINV(0.1,6)</f>
        <v>1.9431802805153031</v>
      </c>
      <c r="F16" s="82" t="s">
        <v>64</v>
      </c>
      <c r="I16">
        <f>TINV(0.1,6)</f>
        <v>1.9431802805153031</v>
      </c>
      <c r="J16" s="82" t="s">
        <v>64</v>
      </c>
    </row>
    <row r="17" spans="3:11" x14ac:dyDescent="0.2">
      <c r="C17" s="74" t="s">
        <v>7</v>
      </c>
      <c r="D17" s="10">
        <v>0.94280904158206325</v>
      </c>
      <c r="E17" s="85">
        <f>E16*E15</f>
        <v>0.66296947529162553</v>
      </c>
      <c r="F17" s="86" t="s">
        <v>65</v>
      </c>
      <c r="I17" s="87">
        <f>I16*I15</f>
        <v>1.9483141871652452</v>
      </c>
      <c r="J17" s="88" t="s">
        <v>65</v>
      </c>
    </row>
    <row r="18" spans="3:11" ht="13.5" thickBot="1" x14ac:dyDescent="0.25">
      <c r="C18" s="75" t="s">
        <v>8</v>
      </c>
      <c r="D18" s="11">
        <v>8</v>
      </c>
      <c r="E18" s="85">
        <f>$E$14+E17</f>
        <v>22.996302808624957</v>
      </c>
      <c r="F18" s="86" t="s">
        <v>66</v>
      </c>
      <c r="I18" s="87">
        <f>$E$14+I17</f>
        <v>24.281647520498577</v>
      </c>
      <c r="J18" s="88" t="s">
        <v>66</v>
      </c>
    </row>
    <row r="19" spans="3:11" x14ac:dyDescent="0.2">
      <c r="C19" s="69"/>
      <c r="E19" s="85">
        <f>$E$14-E17</f>
        <v>21.670363858041707</v>
      </c>
      <c r="F19" s="86" t="s">
        <v>67</v>
      </c>
      <c r="I19" s="87">
        <f>$E$14-I17</f>
        <v>20.385019146168087</v>
      </c>
      <c r="J19" s="88" t="s">
        <v>67</v>
      </c>
    </row>
    <row r="20" spans="3:11" ht="13.5" thickBot="1" x14ac:dyDescent="0.25">
      <c r="C20" s="69" t="s">
        <v>10</v>
      </c>
      <c r="E20" s="85" t="s">
        <v>69</v>
      </c>
      <c r="I20" s="87" t="s">
        <v>70</v>
      </c>
    </row>
    <row r="21" spans="3:11" ht="15" x14ac:dyDescent="0.25">
      <c r="C21" s="73"/>
      <c r="D21" s="72" t="s">
        <v>12</v>
      </c>
      <c r="E21" s="72" t="s">
        <v>13</v>
      </c>
      <c r="F21" s="72" t="s">
        <v>14</v>
      </c>
      <c r="G21" s="72" t="s">
        <v>15</v>
      </c>
      <c r="H21" s="72" t="s">
        <v>16</v>
      </c>
    </row>
    <row r="22" spans="3:11" x14ac:dyDescent="0.2">
      <c r="C22" s="74" t="s">
        <v>17</v>
      </c>
      <c r="D22" s="10">
        <v>1</v>
      </c>
      <c r="E22" s="2">
        <v>228.66666666666666</v>
      </c>
      <c r="F22" s="2">
        <v>228.66666666666666</v>
      </c>
      <c r="G22" s="2">
        <v>257.25000000000006</v>
      </c>
      <c r="H22" s="2">
        <v>3.7320367993056406E-6</v>
      </c>
    </row>
    <row r="23" spans="3:11" x14ac:dyDescent="0.2">
      <c r="C23" s="74" t="s">
        <v>18</v>
      </c>
      <c r="D23" s="10">
        <v>6</v>
      </c>
      <c r="E23" s="2">
        <v>5.3333333333333321</v>
      </c>
      <c r="F23" s="2">
        <v>0.88888888888888873</v>
      </c>
      <c r="G23" s="2"/>
      <c r="H23" s="2"/>
    </row>
    <row r="24" spans="3:11" ht="13.5" thickBot="1" x14ac:dyDescent="0.25">
      <c r="C24" s="75" t="s">
        <v>19</v>
      </c>
      <c r="D24" s="11">
        <v>7</v>
      </c>
      <c r="E24" s="3">
        <v>234</v>
      </c>
      <c r="F24" s="3"/>
      <c r="G24" s="3"/>
      <c r="H24" s="3"/>
    </row>
    <row r="25" spans="3:11" ht="13.5" thickBot="1" x14ac:dyDescent="0.25">
      <c r="C25" s="69"/>
    </row>
    <row r="26" spans="3:11" ht="15" x14ac:dyDescent="0.25">
      <c r="C26" s="73"/>
      <c r="D26" s="72" t="s">
        <v>21</v>
      </c>
      <c r="E26" s="72" t="s">
        <v>7</v>
      </c>
      <c r="F26" s="72" t="s">
        <v>22</v>
      </c>
      <c r="G26" s="72" t="s">
        <v>23</v>
      </c>
      <c r="H26" s="72" t="s">
        <v>24</v>
      </c>
      <c r="I26" s="72" t="s">
        <v>25</v>
      </c>
      <c r="J26" s="72" t="s">
        <v>26</v>
      </c>
      <c r="K26" s="72" t="s">
        <v>27</v>
      </c>
    </row>
    <row r="27" spans="3:11" x14ac:dyDescent="0.2">
      <c r="C27" s="74" t="s">
        <v>28</v>
      </c>
      <c r="D27" s="2">
        <v>15.333333333333332</v>
      </c>
      <c r="E27" s="2">
        <v>0.60858061945018449</v>
      </c>
      <c r="F27" s="2">
        <v>25.195237645237643</v>
      </c>
      <c r="G27" s="2">
        <v>2.5743470601315068E-7</v>
      </c>
      <c r="H27" s="2">
        <v>13.84419020322353</v>
      </c>
      <c r="I27" s="2">
        <v>16.822476463443135</v>
      </c>
      <c r="J27" s="2">
        <v>14.150751474513946</v>
      </c>
      <c r="K27" s="2">
        <v>16.515915192152718</v>
      </c>
    </row>
    <row r="28" spans="3:11" ht="15.75" thickBot="1" x14ac:dyDescent="0.3">
      <c r="C28" s="75" t="s">
        <v>55</v>
      </c>
      <c r="D28" s="3">
        <v>2.3333333333333335</v>
      </c>
      <c r="E28" s="3">
        <v>0.14547859349066158</v>
      </c>
      <c r="F28" s="3">
        <v>16.039014932345442</v>
      </c>
      <c r="G28" s="77">
        <v>3.7320367993056406E-6</v>
      </c>
      <c r="H28" s="3">
        <v>1.9773600388331323</v>
      </c>
      <c r="I28" s="3">
        <v>2.6893066278335347</v>
      </c>
      <c r="J28" s="3">
        <v>2.050642199225178</v>
      </c>
      <c r="K28" s="3">
        <v>2.616024467441489</v>
      </c>
    </row>
  </sheetData>
  <pageMargins left="0.7" right="0.7" top="0.75" bottom="0.75" header="0.3" footer="0.3"/>
  <pageSetup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zoomScale="90" zoomScaleNormal="90" workbookViewId="0">
      <selection activeCell="A14" sqref="A14"/>
    </sheetView>
  </sheetViews>
  <sheetFormatPr defaultRowHeight="12.75" x14ac:dyDescent="0.2"/>
  <cols>
    <col min="1" max="3" width="6.85546875" customWidth="1"/>
    <col min="4" max="4" width="13.5703125" customWidth="1"/>
    <col min="5" max="5" width="15.140625" customWidth="1"/>
    <col min="7" max="7" width="12" bestFit="1" customWidth="1"/>
    <col min="8" max="11" width="12.85546875" customWidth="1"/>
  </cols>
  <sheetData>
    <row r="1" spans="1:6" x14ac:dyDescent="0.2">
      <c r="A1" s="67" t="s">
        <v>55</v>
      </c>
      <c r="B1" s="67" t="s">
        <v>56</v>
      </c>
      <c r="C1" s="93" t="s">
        <v>59</v>
      </c>
    </row>
    <row r="2" spans="1:6" x14ac:dyDescent="0.2">
      <c r="A2" s="67">
        <v>0</v>
      </c>
      <c r="B2" s="67">
        <v>15</v>
      </c>
      <c r="C2" s="93">
        <f>A2-3</f>
        <v>-3</v>
      </c>
    </row>
    <row r="3" spans="1:6" x14ac:dyDescent="0.2">
      <c r="A3" s="67">
        <v>1</v>
      </c>
      <c r="B3" s="67">
        <v>19</v>
      </c>
      <c r="C3" s="93">
        <f t="shared" ref="C3:C9" si="0">A3-3</f>
        <v>-2</v>
      </c>
    </row>
    <row r="4" spans="1:6" x14ac:dyDescent="0.2">
      <c r="A4" s="67">
        <v>2</v>
      </c>
      <c r="B4" s="67">
        <v>20</v>
      </c>
      <c r="C4" s="93">
        <f t="shared" si="0"/>
        <v>-1</v>
      </c>
    </row>
    <row r="5" spans="1:6" x14ac:dyDescent="0.2">
      <c r="A5" s="67">
        <v>3</v>
      </c>
      <c r="B5" s="67">
        <v>21</v>
      </c>
      <c r="C5" s="93">
        <f t="shared" si="0"/>
        <v>0</v>
      </c>
    </row>
    <row r="6" spans="1:6" x14ac:dyDescent="0.2">
      <c r="A6" s="67">
        <v>4</v>
      </c>
      <c r="B6" s="67">
        <v>25</v>
      </c>
      <c r="C6" s="93">
        <f t="shared" si="0"/>
        <v>1</v>
      </c>
    </row>
    <row r="7" spans="1:6" x14ac:dyDescent="0.2">
      <c r="A7" s="67">
        <v>5</v>
      </c>
      <c r="B7" s="67">
        <v>26</v>
      </c>
      <c r="C7" s="93">
        <f t="shared" si="0"/>
        <v>2</v>
      </c>
    </row>
    <row r="8" spans="1:6" x14ac:dyDescent="0.2">
      <c r="A8" s="67">
        <v>6</v>
      </c>
      <c r="B8" s="67">
        <v>30</v>
      </c>
      <c r="C8" s="93">
        <f t="shared" si="0"/>
        <v>3</v>
      </c>
    </row>
    <row r="9" spans="1:6" ht="13.5" thickBot="1" x14ac:dyDescent="0.25">
      <c r="A9" s="78">
        <v>7</v>
      </c>
      <c r="B9" s="78">
        <v>32</v>
      </c>
      <c r="C9" s="94">
        <f t="shared" si="0"/>
        <v>4</v>
      </c>
    </row>
    <row r="10" spans="1:6" ht="13.5" thickTop="1" x14ac:dyDescent="0.2">
      <c r="A10" s="81">
        <f>AVERAGE(A2:A9)</f>
        <v>3.5</v>
      </c>
      <c r="B10" s="81">
        <f>AVERAGE(B2:B9)</f>
        <v>23.5</v>
      </c>
      <c r="C10" s="81">
        <f>AVERAGE(C2:C9)</f>
        <v>0.5</v>
      </c>
      <c r="D10" s="81" t="s">
        <v>62</v>
      </c>
    </row>
    <row r="11" spans="1:6" x14ac:dyDescent="0.2">
      <c r="B11" s="89"/>
      <c r="C11" s="90"/>
      <c r="D11" s="89"/>
      <c r="E11" s="83" t="s">
        <v>60</v>
      </c>
    </row>
    <row r="12" spans="1:6" ht="15" x14ac:dyDescent="0.25">
      <c r="B12" s="89"/>
      <c r="C12" s="90"/>
      <c r="D12" s="89"/>
      <c r="E12" s="102" t="s">
        <v>57</v>
      </c>
    </row>
    <row r="13" spans="1:6" ht="15" x14ac:dyDescent="0.25">
      <c r="B13" s="89"/>
      <c r="C13" s="91"/>
      <c r="D13" s="92"/>
      <c r="E13" s="103" t="s">
        <v>58</v>
      </c>
    </row>
    <row r="14" spans="1:6" x14ac:dyDescent="0.2">
      <c r="C14" t="s">
        <v>1</v>
      </c>
    </row>
    <row r="15" spans="1:6" ht="13.5" thickBot="1" x14ac:dyDescent="0.25">
      <c r="E15" s="85">
        <f>E30</f>
        <v>0.34117754381277254</v>
      </c>
      <c r="F15" s="86" t="s">
        <v>63</v>
      </c>
    </row>
    <row r="16" spans="1:6" x14ac:dyDescent="0.2">
      <c r="C16" s="96" t="s">
        <v>2</v>
      </c>
      <c r="D16" s="96"/>
      <c r="E16" s="85">
        <f>E15^2</f>
        <v>0.11640211640211633</v>
      </c>
      <c r="F16" s="86" t="s">
        <v>74</v>
      </c>
    </row>
    <row r="17" spans="3:11" x14ac:dyDescent="0.2">
      <c r="C17" s="74" t="s">
        <v>3</v>
      </c>
      <c r="D17" s="10">
        <v>0.98853830335904391</v>
      </c>
      <c r="E17" s="87">
        <f>E16+F26</f>
        <v>1.0052910052910049</v>
      </c>
      <c r="F17" s="88" t="s">
        <v>75</v>
      </c>
    </row>
    <row r="18" spans="3:11" x14ac:dyDescent="0.2">
      <c r="C18" s="74" t="s">
        <v>4</v>
      </c>
      <c r="D18" s="10">
        <v>0.97720797720797714</v>
      </c>
      <c r="E18" s="87">
        <f>SQRT(E17)</f>
        <v>1.002642012530397</v>
      </c>
      <c r="F18" s="88" t="s">
        <v>68</v>
      </c>
    </row>
    <row r="19" spans="3:11" x14ac:dyDescent="0.2">
      <c r="C19" s="74" t="s">
        <v>6</v>
      </c>
      <c r="D19" s="10">
        <v>0.97340930674264003</v>
      </c>
      <c r="E19">
        <f>TINV(0.1,6)</f>
        <v>1.9431802805153031</v>
      </c>
      <c r="F19" s="82" t="s">
        <v>64</v>
      </c>
    </row>
    <row r="20" spans="3:11" x14ac:dyDescent="0.2">
      <c r="C20" s="74" t="s">
        <v>7</v>
      </c>
      <c r="D20" s="10">
        <v>0.94280904158206313</v>
      </c>
      <c r="E20" s="87">
        <f>E19*E18</f>
        <v>1.948314187165245</v>
      </c>
      <c r="F20" s="88" t="s">
        <v>65</v>
      </c>
      <c r="I20" s="87" t="s">
        <v>76</v>
      </c>
    </row>
    <row r="21" spans="3:11" ht="13.5" thickBot="1" x14ac:dyDescent="0.25">
      <c r="C21" s="75" t="s">
        <v>8</v>
      </c>
      <c r="D21" s="11">
        <v>8</v>
      </c>
      <c r="E21" s="87">
        <f>D30+E20</f>
        <v>24.281647520498577</v>
      </c>
      <c r="F21" s="88" t="s">
        <v>66</v>
      </c>
      <c r="I21" s="87">
        <f>'CI example 1'!I18</f>
        <v>24.281647520498577</v>
      </c>
    </row>
    <row r="22" spans="3:11" x14ac:dyDescent="0.2">
      <c r="D22" s="67"/>
      <c r="E22" s="87">
        <f>D30-E20</f>
        <v>20.385019146168087</v>
      </c>
      <c r="F22" s="88" t="s">
        <v>67</v>
      </c>
      <c r="I22" s="87">
        <f>'CI example 1'!I19</f>
        <v>20.385019146168087</v>
      </c>
    </row>
    <row r="23" spans="3:11" ht="13.5" thickBot="1" x14ac:dyDescent="0.25">
      <c r="C23" t="s">
        <v>10</v>
      </c>
      <c r="D23" s="67"/>
    </row>
    <row r="24" spans="3:11" x14ac:dyDescent="0.2">
      <c r="C24" s="95"/>
      <c r="D24" s="95" t="s">
        <v>12</v>
      </c>
      <c r="E24" s="95" t="s">
        <v>13</v>
      </c>
      <c r="F24" s="95" t="s">
        <v>14</v>
      </c>
      <c r="G24" s="95" t="s">
        <v>15</v>
      </c>
      <c r="H24" s="95" t="s">
        <v>16</v>
      </c>
    </row>
    <row r="25" spans="3:11" x14ac:dyDescent="0.2">
      <c r="C25" s="74" t="s">
        <v>17</v>
      </c>
      <c r="D25" s="10">
        <v>1</v>
      </c>
      <c r="E25" s="10">
        <v>228.66666666666666</v>
      </c>
      <c r="F25" s="10">
        <v>228.66666666666666</v>
      </c>
      <c r="G25" s="10">
        <v>257.25000000000011</v>
      </c>
      <c r="H25" s="10">
        <v>3.7320367990117701E-6</v>
      </c>
    </row>
    <row r="26" spans="3:11" x14ac:dyDescent="0.2">
      <c r="C26" s="74" t="s">
        <v>18</v>
      </c>
      <c r="D26" s="10">
        <v>6</v>
      </c>
      <c r="E26" s="10">
        <v>5.3333333333333313</v>
      </c>
      <c r="F26" s="10">
        <v>0.88888888888888851</v>
      </c>
      <c r="G26" s="10"/>
      <c r="H26" s="10"/>
      <c r="J26" s="85" t="s">
        <v>73</v>
      </c>
    </row>
    <row r="27" spans="3:11" ht="13.5" thickBot="1" x14ac:dyDescent="0.25">
      <c r="C27" s="75" t="s">
        <v>19</v>
      </c>
      <c r="D27" s="11">
        <v>7</v>
      </c>
      <c r="E27" s="11">
        <v>234</v>
      </c>
      <c r="F27" s="11"/>
      <c r="G27" s="11"/>
      <c r="H27" s="11"/>
      <c r="J27" s="85">
        <f>'CI example 1'!E19</f>
        <v>21.670363858041707</v>
      </c>
      <c r="K27" s="85">
        <f>'CI example 1'!E18</f>
        <v>22.996302808624957</v>
      </c>
    </row>
    <row r="28" spans="3:11" ht="15.75" thickBot="1" x14ac:dyDescent="0.3">
      <c r="E28" s="98" t="s">
        <v>71</v>
      </c>
      <c r="I28" s="85" t="s">
        <v>72</v>
      </c>
    </row>
    <row r="29" spans="3:11" x14ac:dyDescent="0.2">
      <c r="C29" s="95"/>
      <c r="D29" s="95" t="s">
        <v>21</v>
      </c>
      <c r="E29" s="95" t="s">
        <v>7</v>
      </c>
      <c r="F29" s="95" t="s">
        <v>22</v>
      </c>
      <c r="G29" s="95" t="s">
        <v>23</v>
      </c>
      <c r="H29" s="95" t="s">
        <v>24</v>
      </c>
      <c r="I29" s="95" t="s">
        <v>25</v>
      </c>
      <c r="J29" s="99" t="s">
        <v>26</v>
      </c>
      <c r="K29" s="99" t="s">
        <v>27</v>
      </c>
    </row>
    <row r="30" spans="3:11" x14ac:dyDescent="0.2">
      <c r="C30" s="74" t="s">
        <v>28</v>
      </c>
      <c r="D30" s="97">
        <v>22.333333333333332</v>
      </c>
      <c r="E30" s="101">
        <v>0.34117754381277254</v>
      </c>
      <c r="F30" s="2">
        <v>65.459564201532444</v>
      </c>
      <c r="G30" s="2">
        <v>8.5481057907806757E-10</v>
      </c>
      <c r="H30" s="2">
        <v>21.498501959641054</v>
      </c>
      <c r="I30" s="2">
        <v>23.16816470702561</v>
      </c>
      <c r="J30" s="100">
        <v>21.670363860164965</v>
      </c>
      <c r="K30" s="100">
        <v>22.996302806501699</v>
      </c>
    </row>
    <row r="31" spans="3:11" ht="13.5" thickBot="1" x14ac:dyDescent="0.25">
      <c r="C31" s="3" t="s">
        <v>59</v>
      </c>
      <c r="D31" s="3">
        <v>2.3333333333333326</v>
      </c>
      <c r="E31" s="3">
        <v>0.14547859349066158</v>
      </c>
      <c r="F31" s="3">
        <v>16.039014932345435</v>
      </c>
      <c r="G31" s="3">
        <v>3.7320367990117761E-6</v>
      </c>
      <c r="H31" s="3">
        <v>1.9773600395186683</v>
      </c>
      <c r="I31" s="3">
        <v>2.6893066271479968</v>
      </c>
      <c r="J31" s="3">
        <v>2.0506422001305378</v>
      </c>
      <c r="K31" s="3">
        <v>2.6160244665361274</v>
      </c>
    </row>
  </sheetData>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9"/>
  <sheetViews>
    <sheetView zoomScale="70" zoomScaleNormal="70" workbookViewId="0">
      <selection activeCell="C28" sqref="C28"/>
    </sheetView>
  </sheetViews>
  <sheetFormatPr defaultRowHeight="12.75" x14ac:dyDescent="0.2"/>
  <cols>
    <col min="1" max="3" width="6" customWidth="1"/>
    <col min="4" max="5" width="6.140625" customWidth="1"/>
    <col min="7" max="7" width="17.7109375" customWidth="1"/>
    <col min="8" max="8" width="10.5703125" customWidth="1"/>
    <col min="9" max="9" width="14.28515625" customWidth="1"/>
    <col min="12" max="12" width="12.28515625" customWidth="1"/>
    <col min="13" max="15" width="11.5703125" customWidth="1"/>
  </cols>
  <sheetData>
    <row r="1" spans="1:15" x14ac:dyDescent="0.2">
      <c r="A1" s="104" t="s">
        <v>77</v>
      </c>
      <c r="B1" s="104" t="s">
        <v>78</v>
      </c>
      <c r="C1" s="104" t="s">
        <v>56</v>
      </c>
      <c r="D1" s="105" t="s">
        <v>79</v>
      </c>
      <c r="E1" s="105" t="s">
        <v>80</v>
      </c>
      <c r="G1" t="s">
        <v>1</v>
      </c>
    </row>
    <row r="2" spans="1:15" ht="13.5" thickBot="1" x14ac:dyDescent="0.25">
      <c r="A2" s="67">
        <v>0</v>
      </c>
      <c r="B2" s="67">
        <v>15</v>
      </c>
      <c r="C2" s="67">
        <v>15</v>
      </c>
      <c r="D2" s="105">
        <f>A2-3</f>
        <v>-3</v>
      </c>
      <c r="E2" s="105">
        <f>B2-20</f>
        <v>-5</v>
      </c>
      <c r="F2" s="67">
        <f t="shared" ref="F2:F9" ca="1" si="0">ROUND(A2+B2+NORMINV(RAND(),0,3),0)</f>
        <v>18</v>
      </c>
    </row>
    <row r="3" spans="1:15" x14ac:dyDescent="0.2">
      <c r="A3" s="67">
        <v>1</v>
      </c>
      <c r="B3" s="67">
        <v>19</v>
      </c>
      <c r="C3" s="67">
        <v>21</v>
      </c>
      <c r="D3" s="105">
        <f t="shared" ref="D3:D9" si="1">A3-3</f>
        <v>-2</v>
      </c>
      <c r="E3" s="105">
        <f t="shared" ref="E3:E9" si="2">B3-20</f>
        <v>-1</v>
      </c>
      <c r="F3" s="67">
        <f t="shared" ca="1" si="0"/>
        <v>24</v>
      </c>
      <c r="G3" s="96" t="s">
        <v>2</v>
      </c>
      <c r="H3" s="96"/>
    </row>
    <row r="4" spans="1:15" x14ac:dyDescent="0.2">
      <c r="A4" s="67">
        <v>2</v>
      </c>
      <c r="B4" s="67">
        <v>23</v>
      </c>
      <c r="C4" s="67">
        <v>23</v>
      </c>
      <c r="D4" s="105">
        <f t="shared" si="1"/>
        <v>-1</v>
      </c>
      <c r="E4" s="105">
        <f t="shared" si="2"/>
        <v>3</v>
      </c>
      <c r="F4" s="67">
        <f t="shared" ca="1" si="0"/>
        <v>24</v>
      </c>
      <c r="G4" s="10" t="s">
        <v>3</v>
      </c>
      <c r="H4" s="2">
        <v>0.90639330400705276</v>
      </c>
    </row>
    <row r="5" spans="1:15" x14ac:dyDescent="0.2">
      <c r="A5" s="67">
        <v>3</v>
      </c>
      <c r="B5" s="67">
        <v>17</v>
      </c>
      <c r="C5" s="67">
        <v>23</v>
      </c>
      <c r="D5" s="105">
        <f t="shared" si="1"/>
        <v>0</v>
      </c>
      <c r="E5" s="105">
        <f t="shared" si="2"/>
        <v>-3</v>
      </c>
      <c r="F5" s="67">
        <f t="shared" ca="1" si="0"/>
        <v>20</v>
      </c>
      <c r="G5" s="10" t="s">
        <v>4</v>
      </c>
      <c r="H5" s="2">
        <v>0.82154882154882158</v>
      </c>
    </row>
    <row r="6" spans="1:15" x14ac:dyDescent="0.2">
      <c r="A6" s="67">
        <v>4</v>
      </c>
      <c r="B6" s="67">
        <v>21</v>
      </c>
      <c r="C6" s="67">
        <v>23</v>
      </c>
      <c r="D6" s="105">
        <f t="shared" si="1"/>
        <v>1</v>
      </c>
      <c r="E6" s="105">
        <f t="shared" si="2"/>
        <v>1</v>
      </c>
      <c r="F6" s="67">
        <f t="shared" ca="1" si="0"/>
        <v>30</v>
      </c>
      <c r="G6" s="10" t="s">
        <v>6</v>
      </c>
      <c r="H6" s="2">
        <v>0.75016835016835015</v>
      </c>
    </row>
    <row r="7" spans="1:15" x14ac:dyDescent="0.2">
      <c r="A7" s="67">
        <v>5</v>
      </c>
      <c r="B7" s="67">
        <v>15</v>
      </c>
      <c r="C7" s="67">
        <v>17</v>
      </c>
      <c r="D7" s="105">
        <f t="shared" si="1"/>
        <v>2</v>
      </c>
      <c r="E7" s="105">
        <f t="shared" si="2"/>
        <v>-5</v>
      </c>
      <c r="F7" s="67">
        <f t="shared" ca="1" si="0"/>
        <v>20</v>
      </c>
      <c r="G7" s="10" t="s">
        <v>7</v>
      </c>
      <c r="H7" s="2">
        <v>3.0695638488590231</v>
      </c>
    </row>
    <row r="8" spans="1:15" ht="13.5" thickBot="1" x14ac:dyDescent="0.25">
      <c r="A8" s="67">
        <v>6</v>
      </c>
      <c r="B8" s="67">
        <v>19</v>
      </c>
      <c r="C8" s="67">
        <v>27</v>
      </c>
      <c r="D8" s="105">
        <f t="shared" si="1"/>
        <v>3</v>
      </c>
      <c r="E8" s="105">
        <f t="shared" si="2"/>
        <v>-1</v>
      </c>
      <c r="F8" s="67">
        <f t="shared" ca="1" si="0"/>
        <v>21</v>
      </c>
      <c r="G8" s="11" t="s">
        <v>8</v>
      </c>
      <c r="H8" s="3">
        <v>8</v>
      </c>
    </row>
    <row r="9" spans="1:15" ht="13.5" thickBot="1" x14ac:dyDescent="0.25">
      <c r="A9" s="78">
        <v>7</v>
      </c>
      <c r="B9" s="78">
        <v>23</v>
      </c>
      <c r="C9" s="78">
        <v>35</v>
      </c>
      <c r="D9" s="106">
        <f t="shared" si="1"/>
        <v>4</v>
      </c>
      <c r="E9" s="106">
        <f t="shared" si="2"/>
        <v>3</v>
      </c>
      <c r="F9" s="67">
        <f t="shared" ca="1" si="0"/>
        <v>26</v>
      </c>
      <c r="G9" s="67"/>
    </row>
    <row r="10" spans="1:15" ht="14.25" thickTop="1" thickBot="1" x14ac:dyDescent="0.25">
      <c r="G10" s="67" t="s">
        <v>10</v>
      </c>
    </row>
    <row r="11" spans="1:15" x14ac:dyDescent="0.2">
      <c r="G11" s="95"/>
      <c r="H11" s="95" t="s">
        <v>12</v>
      </c>
      <c r="I11" s="95" t="s">
        <v>13</v>
      </c>
      <c r="J11" s="95" t="s">
        <v>14</v>
      </c>
      <c r="K11" s="95" t="s">
        <v>15</v>
      </c>
      <c r="L11" s="95" t="s">
        <v>16</v>
      </c>
    </row>
    <row r="12" spans="1:15" x14ac:dyDescent="0.2">
      <c r="E12" s="107" t="s">
        <v>81</v>
      </c>
      <c r="F12" s="85">
        <f>H17+H18*3+H19*20</f>
        <v>23.444444444444443</v>
      </c>
      <c r="G12" s="10" t="s">
        <v>17</v>
      </c>
      <c r="H12" s="10">
        <v>2</v>
      </c>
      <c r="I12" s="10">
        <v>216.88888888888889</v>
      </c>
      <c r="J12" s="10">
        <v>108.44444444444444</v>
      </c>
      <c r="K12" s="10">
        <v>11.509433962264152</v>
      </c>
      <c r="L12" s="10">
        <v>1.3452362159478268E-2</v>
      </c>
    </row>
    <row r="13" spans="1:15" x14ac:dyDescent="0.2">
      <c r="G13" s="10" t="s">
        <v>18</v>
      </c>
      <c r="H13" s="10">
        <v>5</v>
      </c>
      <c r="I13" s="10">
        <v>47.111111111111107</v>
      </c>
      <c r="J13" s="10">
        <v>9.4222222222222207</v>
      </c>
      <c r="K13" s="10"/>
      <c r="L13" s="10"/>
    </row>
    <row r="14" spans="1:15" ht="13.5" thickBot="1" x14ac:dyDescent="0.25">
      <c r="G14" s="11" t="s">
        <v>19</v>
      </c>
      <c r="H14" s="11">
        <v>7</v>
      </c>
      <c r="I14" s="11">
        <v>264</v>
      </c>
      <c r="J14" s="11"/>
      <c r="K14" s="11"/>
      <c r="L14" s="11"/>
    </row>
    <row r="15" spans="1:15" ht="13.5" thickBot="1" x14ac:dyDescent="0.25">
      <c r="G15" s="67"/>
    </row>
    <row r="16" spans="1:15" x14ac:dyDescent="0.2">
      <c r="G16" s="95"/>
      <c r="H16" s="95" t="s">
        <v>21</v>
      </c>
      <c r="I16" s="95" t="s">
        <v>7</v>
      </c>
      <c r="J16" s="95" t="s">
        <v>22</v>
      </c>
      <c r="K16" s="95" t="s">
        <v>23</v>
      </c>
      <c r="L16" s="95" t="s">
        <v>24</v>
      </c>
      <c r="M16" s="95" t="s">
        <v>25</v>
      </c>
      <c r="N16" s="95" t="s">
        <v>26</v>
      </c>
      <c r="O16" s="95" t="s">
        <v>27</v>
      </c>
    </row>
    <row r="17" spans="7:15" x14ac:dyDescent="0.2">
      <c r="G17" s="10" t="s">
        <v>28</v>
      </c>
      <c r="H17" s="2">
        <v>-2.777777777777775</v>
      </c>
      <c r="I17" s="2">
        <v>6.9865832621541379</v>
      </c>
      <c r="J17" s="2">
        <v>-0.39758744346822783</v>
      </c>
      <c r="K17" s="2">
        <v>0.70734053670612629</v>
      </c>
      <c r="L17" s="2">
        <v>-20.737361798073085</v>
      </c>
      <c r="M17" s="2">
        <v>15.181806242517535</v>
      </c>
      <c r="N17" s="2">
        <v>-16.856081006639581</v>
      </c>
      <c r="O17" s="2">
        <v>11.300525451084031</v>
      </c>
    </row>
    <row r="18" spans="7:15" x14ac:dyDescent="0.2">
      <c r="G18" s="10" t="s">
        <v>77</v>
      </c>
      <c r="H18" s="2">
        <v>1.3333333333333335</v>
      </c>
      <c r="I18" s="2">
        <v>0.5012576775065487</v>
      </c>
      <c r="J18" s="2">
        <v>2.659975882994658</v>
      </c>
      <c r="K18" s="2">
        <v>4.4885213087758336E-2</v>
      </c>
      <c r="L18" s="2">
        <v>4.4809453032321533E-2</v>
      </c>
      <c r="M18" s="2">
        <v>2.6218572136343452</v>
      </c>
      <c r="N18" s="2">
        <v>0.32327486627709034</v>
      </c>
      <c r="O18" s="2">
        <v>2.3433918003895764</v>
      </c>
    </row>
    <row r="19" spans="7:15" ht="13.5" thickBot="1" x14ac:dyDescent="0.25">
      <c r="G19" s="11" t="s">
        <v>78</v>
      </c>
      <c r="H19" s="3">
        <v>1.1111111111111109</v>
      </c>
      <c r="I19" s="3">
        <v>0.3828418749752539</v>
      </c>
      <c r="J19" s="3">
        <v>2.9022716263285746</v>
      </c>
      <c r="K19" s="3">
        <v>3.3701438569300753E-2</v>
      </c>
      <c r="L19" s="3">
        <v>0.12698474173817642</v>
      </c>
      <c r="M19" s="3">
        <v>2.0952374804840455</v>
      </c>
      <c r="N19" s="3">
        <v>0.33966621417506182</v>
      </c>
      <c r="O19" s="3">
        <v>1.8825560080471599</v>
      </c>
    </row>
    <row r="21" spans="7:15" x14ac:dyDescent="0.2">
      <c r="G21" t="s">
        <v>1</v>
      </c>
    </row>
    <row r="22" spans="7:15" ht="13.5" thickBot="1" x14ac:dyDescent="0.25"/>
    <row r="23" spans="7:15" x14ac:dyDescent="0.2">
      <c r="G23" s="96" t="s">
        <v>2</v>
      </c>
      <c r="H23" s="96"/>
    </row>
    <row r="24" spans="7:15" x14ac:dyDescent="0.2">
      <c r="G24" s="2" t="s">
        <v>3</v>
      </c>
      <c r="H24" s="2">
        <v>0.90639330400705276</v>
      </c>
    </row>
    <row r="25" spans="7:15" x14ac:dyDescent="0.2">
      <c r="G25" s="2" t="s">
        <v>4</v>
      </c>
      <c r="H25" s="2">
        <v>0.82154882154882158</v>
      </c>
    </row>
    <row r="26" spans="7:15" x14ac:dyDescent="0.2">
      <c r="G26" s="2" t="s">
        <v>6</v>
      </c>
      <c r="H26" s="2">
        <v>0.75016835016835015</v>
      </c>
    </row>
    <row r="27" spans="7:15" x14ac:dyDescent="0.2">
      <c r="G27" s="2" t="s">
        <v>7</v>
      </c>
      <c r="H27" s="2">
        <v>3.0695638488590231</v>
      </c>
    </row>
    <row r="28" spans="7:15" ht="13.5" thickBot="1" x14ac:dyDescent="0.25">
      <c r="G28" s="3" t="s">
        <v>8</v>
      </c>
      <c r="H28" s="3">
        <v>8</v>
      </c>
    </row>
    <row r="30" spans="7:15" ht="13.5" thickBot="1" x14ac:dyDescent="0.25">
      <c r="G30" t="s">
        <v>10</v>
      </c>
    </row>
    <row r="31" spans="7:15" x14ac:dyDescent="0.2">
      <c r="G31" s="95"/>
      <c r="H31" s="95" t="s">
        <v>12</v>
      </c>
      <c r="I31" s="95" t="s">
        <v>13</v>
      </c>
      <c r="J31" s="95" t="s">
        <v>14</v>
      </c>
      <c r="K31" s="95" t="s">
        <v>15</v>
      </c>
      <c r="L31" s="95" t="s">
        <v>16</v>
      </c>
    </row>
    <row r="32" spans="7:15" x14ac:dyDescent="0.2">
      <c r="G32" s="2" t="s">
        <v>17</v>
      </c>
      <c r="H32" s="2">
        <v>2</v>
      </c>
      <c r="I32" s="2">
        <v>216.88888888888889</v>
      </c>
      <c r="J32" s="2">
        <v>108.44444444444444</v>
      </c>
      <c r="K32" s="2">
        <v>11.509433962264152</v>
      </c>
      <c r="L32" s="2">
        <v>1.3452362159478268E-2</v>
      </c>
    </row>
    <row r="33" spans="7:15" x14ac:dyDescent="0.2">
      <c r="G33" s="2" t="s">
        <v>18</v>
      </c>
      <c r="H33" s="2">
        <v>5</v>
      </c>
      <c r="I33" s="2">
        <v>47.111111111111107</v>
      </c>
      <c r="J33" s="2">
        <v>9.4222222222222207</v>
      </c>
      <c r="K33" s="2"/>
      <c r="L33" s="2"/>
    </row>
    <row r="34" spans="7:15" ht="13.5" thickBot="1" x14ac:dyDescent="0.25">
      <c r="G34" s="3" t="s">
        <v>19</v>
      </c>
      <c r="H34" s="3">
        <v>7</v>
      </c>
      <c r="I34" s="3">
        <v>264</v>
      </c>
      <c r="J34" s="3"/>
      <c r="K34" s="3"/>
      <c r="L34" s="3"/>
    </row>
    <row r="35" spans="7:15" ht="13.5" thickBot="1" x14ac:dyDescent="0.25"/>
    <row r="36" spans="7:15" x14ac:dyDescent="0.2">
      <c r="G36" s="95"/>
      <c r="H36" s="95" t="s">
        <v>21</v>
      </c>
      <c r="I36" s="95" t="s">
        <v>7</v>
      </c>
      <c r="J36" s="95" t="s">
        <v>22</v>
      </c>
      <c r="K36" s="95" t="s">
        <v>23</v>
      </c>
      <c r="L36" s="95" t="s">
        <v>24</v>
      </c>
      <c r="M36" s="95" t="s">
        <v>25</v>
      </c>
      <c r="N36" s="99" t="s">
        <v>26</v>
      </c>
      <c r="O36" s="99" t="s">
        <v>27</v>
      </c>
    </row>
    <row r="37" spans="7:15" x14ac:dyDescent="0.2">
      <c r="G37" s="2" t="s">
        <v>28</v>
      </c>
      <c r="H37" s="100">
        <v>23.444444444444443</v>
      </c>
      <c r="I37" s="2">
        <v>1.2041492053072058</v>
      </c>
      <c r="J37" s="2">
        <v>19.469717158899119</v>
      </c>
      <c r="K37" s="2">
        <v>6.5964180439921123E-6</v>
      </c>
      <c r="L37" s="2">
        <v>20.34908037101626</v>
      </c>
      <c r="M37" s="2">
        <v>26.539808517872626</v>
      </c>
      <c r="N37" s="100">
        <v>21.018025548538954</v>
      </c>
      <c r="O37" s="100">
        <v>25.870863340349931</v>
      </c>
    </row>
    <row r="38" spans="7:15" x14ac:dyDescent="0.2">
      <c r="G38" s="2" t="s">
        <v>79</v>
      </c>
      <c r="H38" s="2">
        <v>1.3333333333333335</v>
      </c>
      <c r="I38" s="2">
        <v>0.5012576775065487</v>
      </c>
      <c r="J38" s="2">
        <v>2.659975882994658</v>
      </c>
      <c r="K38" s="2">
        <v>4.4885213087758336E-2</v>
      </c>
      <c r="L38" s="2">
        <v>4.4809453032321533E-2</v>
      </c>
      <c r="M38" s="2">
        <v>2.6218572136343452</v>
      </c>
      <c r="N38" s="2">
        <v>0.32327486627709034</v>
      </c>
      <c r="O38" s="2">
        <v>2.3433918003895764</v>
      </c>
    </row>
    <row r="39" spans="7:15" ht="13.5" thickBot="1" x14ac:dyDescent="0.25">
      <c r="G39" s="3" t="s">
        <v>80</v>
      </c>
      <c r="H39" s="3">
        <v>1.1111111111111109</v>
      </c>
      <c r="I39" s="3">
        <v>0.3828418749752539</v>
      </c>
      <c r="J39" s="3">
        <v>2.9022716263285746</v>
      </c>
      <c r="K39" s="3">
        <v>3.3701438569300753E-2</v>
      </c>
      <c r="L39" s="3">
        <v>0.12698474173817642</v>
      </c>
      <c r="M39" s="3">
        <v>2.0952374804840455</v>
      </c>
      <c r="N39" s="3">
        <v>0.33966621417506182</v>
      </c>
      <c r="O39" s="3">
        <v>1.8825560080471599</v>
      </c>
    </row>
  </sheetData>
  <pageMargins left="0.7" right="0.7" top="0.75" bottom="0.75" header="0.3" footer="0.3"/>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M16" sqref="M16"/>
    </sheetView>
  </sheetViews>
  <sheetFormatPr defaultRowHeight="12.75" x14ac:dyDescent="0.2"/>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5"/>
  <sheetViews>
    <sheetView workbookViewId="0">
      <selection activeCell="D20" sqref="D20"/>
    </sheetView>
  </sheetViews>
  <sheetFormatPr defaultRowHeight="12.75" x14ac:dyDescent="0.2"/>
  <cols>
    <col min="1" max="1" width="15.85546875" style="116" customWidth="1"/>
    <col min="2" max="2" width="29.42578125" style="116" customWidth="1"/>
    <col min="3" max="3" width="3" style="116" customWidth="1"/>
    <col min="4" max="4" width="32.5703125" style="116" customWidth="1"/>
    <col min="5" max="16384" width="9.140625" style="116"/>
  </cols>
  <sheetData>
    <row r="1" spans="1:4" ht="18.75" x14ac:dyDescent="0.3">
      <c r="A1" s="137" t="s">
        <v>149</v>
      </c>
    </row>
    <row r="2" spans="1:4" x14ac:dyDescent="0.2">
      <c r="D2" s="138" t="s">
        <v>150</v>
      </c>
    </row>
    <row r="3" spans="1:4" ht="15.75" x14ac:dyDescent="0.25">
      <c r="B3" s="139" t="s">
        <v>151</v>
      </c>
      <c r="D3" s="140" t="s">
        <v>152</v>
      </c>
    </row>
    <row r="4" spans="1:4" ht="15.75" x14ac:dyDescent="0.25">
      <c r="A4" s="141" t="s">
        <v>153</v>
      </c>
      <c r="B4" s="142" t="s">
        <v>154</v>
      </c>
      <c r="C4" s="143" t="s">
        <v>155</v>
      </c>
      <c r="D4" s="144" t="s">
        <v>156</v>
      </c>
    </row>
    <row r="5" spans="1:4" ht="18" x14ac:dyDescent="0.25">
      <c r="B5" s="139" t="s">
        <v>157</v>
      </c>
      <c r="D5" s="145" t="s">
        <v>158</v>
      </c>
    </row>
    <row r="7" spans="1:4" x14ac:dyDescent="0.2">
      <c r="C7" s="146" t="s">
        <v>159</v>
      </c>
    </row>
    <row r="9" spans="1:4" ht="15.75" x14ac:dyDescent="0.25">
      <c r="C9" s="147"/>
      <c r="D9" s="148" t="s">
        <v>160</v>
      </c>
    </row>
    <row r="10" spans="1:4" ht="15.75" x14ac:dyDescent="0.25">
      <c r="C10" s="149" t="s">
        <v>161</v>
      </c>
      <c r="D10" s="150" t="s">
        <v>154</v>
      </c>
    </row>
    <row r="11" spans="1:4" ht="18.75" x14ac:dyDescent="0.25">
      <c r="C11" s="147"/>
      <c r="D11" s="148" t="s">
        <v>162</v>
      </c>
    </row>
    <row r="13" spans="1:4" x14ac:dyDescent="0.2">
      <c r="A13" s="151" t="s">
        <v>193</v>
      </c>
    </row>
    <row r="14" spans="1:4" ht="18" x14ac:dyDescent="0.25">
      <c r="B14" s="149" t="s">
        <v>164</v>
      </c>
      <c r="C14" s="143" t="s">
        <v>155</v>
      </c>
      <c r="D14" s="154" t="s">
        <v>163</v>
      </c>
    </row>
    <row r="15" spans="1:4" ht="20.25" x14ac:dyDescent="0.3">
      <c r="A15" s="152"/>
      <c r="B15" s="153"/>
    </row>
  </sheetData>
  <pageMargins left="0.7" right="0.7" top="0.75" bottom="0.75" header="0.3" footer="0.3"/>
  <drawing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L17" sqref="L17"/>
    </sheetView>
  </sheetViews>
  <sheetFormatPr defaultRowHeight="12.75" x14ac:dyDescent="0.2"/>
  <sheetData/>
  <phoneticPr fontId="19" type="noConversion"/>
  <pageMargins left="0.75" right="0.75" top="1" bottom="1" header="0.5" footer="0.5"/>
  <pageSetup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
  <sheetViews>
    <sheetView workbookViewId="0">
      <selection activeCell="J9" sqref="J9"/>
    </sheetView>
  </sheetViews>
  <sheetFormatPr defaultRowHeight="12.75" x14ac:dyDescent="0.2"/>
  <sheetData/>
  <phoneticPr fontId="19" type="noConversion"/>
  <pageMargins left="0.75" right="0.75" top="1" bottom="1" header="0.5" footer="0.5"/>
  <pageSetup orientation="portrait" r:id="rId1"/>
  <headerFooter alignWithMargins="0"/>
  <drawing r:id="rId2"/>
  <legacyDrawing r:id="rId3"/>
  <oleObjects>
    <mc:AlternateContent xmlns:mc="http://schemas.openxmlformats.org/markup-compatibility/2006">
      <mc:Choice Requires="x14">
        <oleObject progId="Equation.3" shapeId="2053" r:id="rId4">
          <objectPr defaultSize="0" autoPict="0" r:id="rId5">
            <anchor moveWithCells="1">
              <from>
                <xdr:col>3</xdr:col>
                <xdr:colOff>419100</xdr:colOff>
                <xdr:row>17</xdr:row>
                <xdr:rowOff>123825</xdr:rowOff>
              </from>
              <to>
                <xdr:col>6</xdr:col>
                <xdr:colOff>123825</xdr:colOff>
                <xdr:row>19</xdr:row>
                <xdr:rowOff>142875</xdr:rowOff>
              </to>
            </anchor>
          </objectPr>
        </oleObject>
      </mc:Choice>
      <mc:Fallback>
        <oleObject progId="Equation.3" shapeId="2053" r:id="rId4"/>
      </mc:Fallback>
    </mc:AlternateContent>
  </oleObjec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G22" sqref="G22"/>
    </sheetView>
  </sheetViews>
  <sheetFormatPr defaultRowHeight="12.75" x14ac:dyDescent="0.2"/>
  <sheetData/>
  <phoneticPr fontId="19" type="noConversion"/>
  <printOptions gridLines="1" gridLinesSet="0"/>
  <pageMargins left="0.75" right="0.75" top="1" bottom="1" header="0.5" footer="0.5"/>
  <pageSetup orientation="portrait" horizontalDpi="120" verticalDpi="144" copies="0" r:id="rId1"/>
  <headerFooter alignWithMargins="0">
    <oddHeader>&amp;A</oddHeader>
    <oddFooter>Page &amp;P</oddFooter>
  </headerFooter>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
  <sheetViews>
    <sheetView workbookViewId="0">
      <selection activeCell="E20" sqref="E20"/>
    </sheetView>
  </sheetViews>
  <sheetFormatPr defaultRowHeight="12.75" x14ac:dyDescent="0.2"/>
  <sheetData/>
  <phoneticPr fontId="19" type="noConversion"/>
  <pageMargins left="0.75" right="0.75" top="1" bottom="1" header="0.5" footer="0.5"/>
  <pageSetup orientation="portrait" r:id="rId1"/>
  <headerFooter alignWithMargins="0"/>
  <drawing r:id="rId2"/>
  <legacyDrawing r:id="rId3"/>
  <oleObjects>
    <mc:AlternateContent xmlns:mc="http://schemas.openxmlformats.org/markup-compatibility/2006">
      <mc:Choice Requires="x14">
        <oleObject progId="Equation.3" shapeId="4103" r:id="rId4">
          <objectPr defaultSize="0" autoPict="0" r:id="rId5">
            <anchor moveWithCells="1">
              <from>
                <xdr:col>3</xdr:col>
                <xdr:colOff>352425</xdr:colOff>
                <xdr:row>0</xdr:row>
                <xdr:rowOff>9525</xdr:rowOff>
              </from>
              <to>
                <xdr:col>4</xdr:col>
                <xdr:colOff>0</xdr:colOff>
                <xdr:row>2</xdr:row>
                <xdr:rowOff>66675</xdr:rowOff>
              </to>
            </anchor>
          </objectPr>
        </oleObject>
      </mc:Choice>
      <mc:Fallback>
        <oleObject progId="Equation.3" shapeId="4103" r:id="rId4"/>
      </mc:Fallback>
    </mc:AlternateContent>
  </oleObject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8"/>
  <sheetViews>
    <sheetView workbookViewId="0">
      <selection activeCell="I18" sqref="I18"/>
    </sheetView>
  </sheetViews>
  <sheetFormatPr defaultRowHeight="12.75" x14ac:dyDescent="0.2"/>
  <sheetData>
    <row r="18" spans="1:1" ht="18" x14ac:dyDescent="0.25">
      <c r="A18" s="109" t="s">
        <v>194</v>
      </c>
    </row>
  </sheetData>
  <phoneticPr fontId="19" type="noConversion"/>
  <pageMargins left="0.75" right="0.75" top="1" bottom="1" header="0.5" footer="0.5"/>
  <pageSetup orientation="portrait" r:id="rId1"/>
  <headerFooter alignWithMargins="0"/>
  <drawing r:id="rId2"/>
  <legacyDrawing r:id="rId3"/>
  <oleObjects>
    <mc:AlternateContent xmlns:mc="http://schemas.openxmlformats.org/markup-compatibility/2006">
      <mc:Choice Requires="x14">
        <oleObject progId="Equation.3" shapeId="5123" r:id="rId4">
          <objectPr defaultSize="0" autoLine="0" autoPict="0" r:id="rId5">
            <anchor moveWithCells="1">
              <from>
                <xdr:col>3</xdr:col>
                <xdr:colOff>76200</xdr:colOff>
                <xdr:row>8</xdr:row>
                <xdr:rowOff>104775</xdr:rowOff>
              </from>
              <to>
                <xdr:col>6</xdr:col>
                <xdr:colOff>219075</xdr:colOff>
                <xdr:row>12</xdr:row>
                <xdr:rowOff>85725</xdr:rowOff>
              </to>
            </anchor>
          </objectPr>
        </oleObject>
      </mc:Choice>
      <mc:Fallback>
        <oleObject progId="Equation.3" shapeId="5123" r:id="rId4"/>
      </mc:Fallback>
    </mc:AlternateContent>
    <mc:AlternateContent xmlns:mc="http://schemas.openxmlformats.org/markup-compatibility/2006">
      <mc:Choice Requires="x14">
        <oleObject progId="Equation.3" shapeId="5125" r:id="rId6">
          <objectPr defaultSize="0" autoPict="0" r:id="rId7">
            <anchor moveWithCells="1">
              <from>
                <xdr:col>0</xdr:col>
                <xdr:colOff>0</xdr:colOff>
                <xdr:row>8</xdr:row>
                <xdr:rowOff>142875</xdr:rowOff>
              </from>
              <to>
                <xdr:col>3</xdr:col>
                <xdr:colOff>38100</xdr:colOff>
                <xdr:row>12</xdr:row>
                <xdr:rowOff>114300</xdr:rowOff>
              </to>
            </anchor>
          </objectPr>
        </oleObject>
      </mc:Choice>
      <mc:Fallback>
        <oleObject progId="Equation.3" shapeId="5125" r:id="rId6"/>
      </mc:Fallback>
    </mc:AlternateContent>
    <mc:AlternateContent xmlns:mc="http://schemas.openxmlformats.org/markup-compatibility/2006">
      <mc:Choice Requires="x14">
        <oleObject progId="Equation.3" shapeId="5179" r:id="rId8">
          <objectPr defaultSize="0" autoPict="0" r:id="rId9">
            <anchor moveWithCells="1">
              <from>
                <xdr:col>0</xdr:col>
                <xdr:colOff>0</xdr:colOff>
                <xdr:row>19</xdr:row>
                <xdr:rowOff>0</xdr:rowOff>
              </from>
              <to>
                <xdr:col>5</xdr:col>
                <xdr:colOff>542925</xdr:colOff>
                <xdr:row>22</xdr:row>
                <xdr:rowOff>133350</xdr:rowOff>
              </to>
            </anchor>
          </objectPr>
        </oleObject>
      </mc:Choice>
      <mc:Fallback>
        <oleObject progId="Equation.3" shapeId="5179" r:id="rId8"/>
      </mc:Fallback>
    </mc:AlternateContent>
  </oleObjec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19"/>
  <sheetViews>
    <sheetView workbookViewId="0">
      <selection activeCell="J5" sqref="J5"/>
    </sheetView>
  </sheetViews>
  <sheetFormatPr defaultRowHeight="12.75" x14ac:dyDescent="0.2"/>
  <sheetData>
    <row r="3" spans="1:1" ht="15.75" x14ac:dyDescent="0.2">
      <c r="A3" s="108" t="s">
        <v>192</v>
      </c>
    </row>
    <row r="19" spans="1:1" x14ac:dyDescent="0.2">
      <c r="A19" s="53"/>
    </row>
  </sheetData>
  <phoneticPr fontId="19" type="noConversion"/>
  <pageMargins left="0.75" right="0.75" top="1" bottom="1" header="0.5" footer="0.5"/>
  <pageSetup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24</vt:i4>
      </vt:variant>
      <vt:variant>
        <vt:lpstr>Named Ranges</vt:lpstr>
      </vt:variant>
      <vt:variant>
        <vt:i4>7</vt:i4>
      </vt:variant>
    </vt:vector>
  </HeadingPairs>
  <TitlesOfParts>
    <vt:vector size="31" baseType="lpstr">
      <vt:lpstr>Intro</vt:lpstr>
      <vt:lpstr>Measurements</vt:lpstr>
      <vt:lpstr>Correlation</vt:lpstr>
      <vt:lpstr>Reg 1</vt:lpstr>
      <vt:lpstr>Line</vt:lpstr>
      <vt:lpstr>Mult. Reg.</vt:lpstr>
      <vt:lpstr>SS</vt:lpstr>
      <vt:lpstr>R-Square</vt:lpstr>
      <vt:lpstr>MSE</vt:lpstr>
      <vt:lpstr>ANOVA</vt:lpstr>
      <vt:lpstr>Excel ANOVA</vt:lpstr>
      <vt:lpstr>1 Coef.</vt:lpstr>
      <vt:lpstr>t-test</vt:lpstr>
      <vt:lpstr>Collinearity</vt:lpstr>
      <vt:lpstr>Model criteria</vt:lpstr>
      <vt:lpstr>Assumptions</vt:lpstr>
      <vt:lpstr>Dummy</vt:lpstr>
      <vt:lpstr>Dummy example</vt:lpstr>
      <vt:lpstr>Confidence Intervals</vt:lpstr>
      <vt:lpstr>Confidence Intervals (2)</vt:lpstr>
      <vt:lpstr>CI example 1</vt:lpstr>
      <vt:lpstr>CI transform ex</vt:lpstr>
      <vt:lpstr>CI mult. regression</vt:lpstr>
      <vt:lpstr>Sheet1</vt:lpstr>
      <vt:lpstr>avg</vt:lpstr>
      <vt:lpstr>Int</vt:lpstr>
      <vt:lpstr>MSE</vt:lpstr>
      <vt:lpstr>n</vt:lpstr>
      <vt:lpstr>Slope</vt:lpstr>
      <vt:lpstr>ssx</vt:lpstr>
      <vt:lpstr>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RAndrews</dc:creator>
  <cp:lastModifiedBy>RAndrews</cp:lastModifiedBy>
  <dcterms:created xsi:type="dcterms:W3CDTF">2000-03-02T16:06:55Z</dcterms:created>
  <dcterms:modified xsi:type="dcterms:W3CDTF">2017-11-27T22:09:13Z</dcterms:modified>
</cp:coreProperties>
</file>