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ml.chartshapes+xml"/>
  <Override PartName="/xl/printerSettings/printerSettings1.bin" ContentType="application/vnd.openxmlformats-officedocument.spreadsheetml.printerSettings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drawings/drawing1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Sharpe text\Sharp 3rd ed\"/>
    </mc:Choice>
  </mc:AlternateContent>
  <bookViews>
    <workbookView xWindow="1050" yWindow="90" windowWidth="9375" windowHeight="4965"/>
  </bookViews>
  <sheets>
    <sheet name="Intro" sheetId="4" r:id="rId1"/>
    <sheet name="ANOVA presentation" sheetId="6" r:id="rId2"/>
    <sheet name="Excel 1-way ANOVA" sheetId="7" r:id="rId3"/>
    <sheet name="JMP 1-way ANOVA" sheetId="15" r:id="rId4"/>
    <sheet name="pg.406 data" sheetId="14" r:id="rId5"/>
    <sheet name="Example" sheetId="8" r:id="rId6"/>
    <sheet name="Ex. Graph 1 " sheetId="9" r:id="rId7"/>
    <sheet name="Ex. Graph 2" sheetId="10" r:id="rId8"/>
    <sheet name="JMP 1" sheetId="16" r:id="rId9"/>
    <sheet name="JMP 2" sheetId="17" r:id="rId10"/>
    <sheet name="Simulation Graph" sheetId="1" r:id="rId11"/>
    <sheet name="Simulation ANOVA" sheetId="2" r:id="rId12"/>
    <sheet name="2 Factor Example" sheetId="18" r:id="rId13"/>
    <sheet name="2 factor graph" sheetId="12" r:id="rId14"/>
  </sheets>
  <calcPr calcId="171027"/>
</workbook>
</file>

<file path=xl/calcChain.xml><?xml version="1.0" encoding="utf-8"?>
<calcChain xmlns="http://schemas.openxmlformats.org/spreadsheetml/2006/main">
  <c r="A26" i="10" l="1"/>
  <c r="A20" i="10"/>
  <c r="A14" i="10"/>
  <c r="G10" i="2"/>
  <c r="B5" i="2"/>
  <c r="B25" i="2" s="1"/>
  <c r="C5" i="2"/>
  <c r="C25" i="2" s="1"/>
  <c r="B19" i="1" s="1"/>
  <c r="D5" i="2"/>
  <c r="D24" i="2" s="1"/>
  <c r="E5" i="2"/>
  <c r="E25" i="2" s="1"/>
  <c r="B39" i="1" s="1"/>
  <c r="B6" i="2"/>
  <c r="B24" i="2"/>
  <c r="B8" i="1" s="1"/>
  <c r="C6" i="2"/>
  <c r="D6" i="2"/>
  <c r="E6" i="2"/>
  <c r="D33" i="2"/>
  <c r="B37" i="1" s="1"/>
  <c r="D31" i="2"/>
  <c r="B35" i="1" s="1"/>
  <c r="D29" i="2"/>
  <c r="B33" i="1" s="1"/>
  <c r="D27" i="2"/>
  <c r="B31" i="1" s="1"/>
  <c r="D25" i="2"/>
  <c r="B29" i="1" s="1"/>
  <c r="C33" i="2"/>
  <c r="B27" i="1"/>
  <c r="C32" i="2"/>
  <c r="B26" i="1" s="1"/>
  <c r="C31" i="2"/>
  <c r="B25" i="1" s="1"/>
  <c r="C30" i="2"/>
  <c r="B24" i="1" s="1"/>
  <c r="C29" i="2"/>
  <c r="B23" i="1" s="1"/>
  <c r="C28" i="2"/>
  <c r="B22" i="1" s="1"/>
  <c r="C27" i="2"/>
  <c r="B21" i="1" s="1"/>
  <c r="C26" i="2"/>
  <c r="B20" i="1" s="1"/>
  <c r="B26" i="2"/>
  <c r="B10" i="1" s="1"/>
  <c r="B28" i="2"/>
  <c r="B12" i="1" s="1"/>
  <c r="B30" i="2"/>
  <c r="B14" i="1" s="1"/>
  <c r="B32" i="2"/>
  <c r="B16" i="1" s="1"/>
  <c r="B28" i="1" l="1"/>
  <c r="B9" i="1"/>
  <c r="E24" i="2"/>
  <c r="C24" i="2"/>
  <c r="B33" i="2"/>
  <c r="B17" i="1" s="1"/>
  <c r="B31" i="2"/>
  <c r="B15" i="1" s="1"/>
  <c r="B29" i="2"/>
  <c r="B13" i="1" s="1"/>
  <c r="B27" i="2"/>
  <c r="B11" i="1" s="1"/>
  <c r="E26" i="2"/>
  <c r="B40" i="1" s="1"/>
  <c r="E27" i="2"/>
  <c r="B41" i="1" s="1"/>
  <c r="E28" i="2"/>
  <c r="B42" i="1" s="1"/>
  <c r="E29" i="2"/>
  <c r="B43" i="1" s="1"/>
  <c r="E30" i="2"/>
  <c r="B44" i="1" s="1"/>
  <c r="E31" i="2"/>
  <c r="B45" i="1" s="1"/>
  <c r="E32" i="2"/>
  <c r="B46" i="1" s="1"/>
  <c r="E33" i="2"/>
  <c r="B47" i="1" s="1"/>
  <c r="D26" i="2"/>
  <c r="B30" i="1" s="1"/>
  <c r="D28" i="2"/>
  <c r="B32" i="1" s="1"/>
  <c r="D30" i="2"/>
  <c r="B34" i="1" s="1"/>
  <c r="D32" i="2"/>
  <c r="B36" i="1" s="1"/>
  <c r="B48" i="1" l="1"/>
  <c r="E17" i="2"/>
  <c r="B38" i="1"/>
  <c r="B51" i="1" s="1"/>
  <c r="E15" i="2"/>
  <c r="E19" i="2"/>
  <c r="E16" i="2"/>
  <c r="B16" i="2"/>
  <c r="D19" i="2"/>
  <c r="B19" i="2"/>
  <c r="B12" i="2"/>
  <c r="B17" i="2"/>
  <c r="B50" i="1"/>
  <c r="C17" i="2"/>
  <c r="C19" i="2"/>
  <c r="C16" i="2"/>
  <c r="B18" i="1"/>
  <c r="B49" i="1" s="1"/>
  <c r="C15" i="2"/>
  <c r="D15" i="2"/>
  <c r="F15" i="2"/>
  <c r="B15" i="2"/>
  <c r="D16" i="2"/>
  <c r="D17" i="2"/>
  <c r="D18" i="2" l="1"/>
  <c r="B18" i="2"/>
  <c r="E18" i="2"/>
  <c r="B11" i="2"/>
  <c r="D11" i="2" s="1"/>
  <c r="G17" i="2"/>
  <c r="C18" i="2"/>
  <c r="B10" i="2" l="1"/>
  <c r="D10" i="2" s="1"/>
  <c r="E10" i="2" s="1"/>
  <c r="F10" i="2" s="1"/>
  <c r="I5" i="1" s="1"/>
</calcChain>
</file>

<file path=xl/comments1.xml><?xml version="1.0" encoding="utf-8"?>
<comments xmlns="http://schemas.openxmlformats.org/spreadsheetml/2006/main">
  <authors>
    <author>LENOVO USER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 xml:space="preserve">MS = Mean Square 
A Mean Square is really a variance estimate.  
All unbiased variance estimates are calculated by 
Sum of Squares </t>
        </r>
        <r>
          <rPr>
            <b/>
            <sz val="8"/>
            <color indexed="81"/>
            <rFont val="Calibri"/>
            <family val="2"/>
          </rPr>
          <t>÷</t>
        </r>
        <r>
          <rPr>
            <b/>
            <sz val="8"/>
            <color indexed="81"/>
            <rFont val="Tahoma"/>
            <family val="2"/>
          </rPr>
          <t xml:space="preserve"> degrees of freedom.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This is the Test Statistic for an F test and may be labeled F-statistic, F-value or just F as Excel does.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>p-value = Upper-tail area since this is always a 1-tail upper-tail test.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Critical Value for a 1-tail upper-tail test with alpha.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Sum of Squares within the treatment groups generally referred to a SSE for Sum of Squares Error.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 USER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</rPr>
          <t>Sum of Squares within the treatment groups generally referred to a SSE for Sum of Squares Error.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LENOVO USER</author>
  </authors>
  <commentList>
    <comment ref="A3" authorId="0" shapeId="0">
      <text>
        <r>
          <rPr>
            <sz val="12"/>
            <color indexed="81"/>
            <rFont val="Tahoma"/>
            <family val="2"/>
          </rPr>
          <t>Each of the five properties is assessed by each of the three appraisers.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<sst xmlns="http://schemas.openxmlformats.org/spreadsheetml/2006/main" count="420" uniqueCount="277">
  <si>
    <t>Group</t>
  </si>
  <si>
    <t>Mean</t>
  </si>
  <si>
    <t>Variance</t>
  </si>
  <si>
    <t>Data</t>
  </si>
  <si>
    <t>Do not change these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</si>
  <si>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</si>
  <si>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</si>
  <si>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</si>
  <si>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</si>
  <si>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</si>
  <si>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</si>
  <si>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</si>
  <si>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</si>
  <si>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</si>
  <si>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</si>
  <si>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</si>
  <si>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 xml:space="preserve"> </t>
  </si>
  <si>
    <r>
      <t>Total</t>
    </r>
    <r>
      <rPr>
        <sz val="10"/>
        <rFont val="Arial"/>
        <family val="2"/>
      </rPr>
      <t xml:space="preserve"> (n=40)</t>
    </r>
  </si>
  <si>
    <t>Sample Mean</t>
  </si>
  <si>
    <t>Sample SST</t>
  </si>
  <si>
    <t>Pooled Variance</t>
  </si>
  <si>
    <t>Sample Variance</t>
  </si>
  <si>
    <r>
      <t xml:space="preserve">SSTR </t>
    </r>
    <r>
      <rPr>
        <sz val="10"/>
        <rFont val="Arial"/>
        <family val="2"/>
      </rPr>
      <t>component</t>
    </r>
  </si>
  <si>
    <t>n</t>
  </si>
  <si>
    <t>Treatment Group</t>
  </si>
  <si>
    <r>
      <t>m</t>
    </r>
    <r>
      <rPr>
        <b/>
        <vertAlign val="subscript"/>
        <sz val="10"/>
        <color indexed="17"/>
        <rFont val="Arial"/>
        <family val="2"/>
      </rPr>
      <t>1</t>
    </r>
  </si>
  <si>
    <r>
      <t>m</t>
    </r>
    <r>
      <rPr>
        <b/>
        <vertAlign val="subscript"/>
        <sz val="10"/>
        <color indexed="17"/>
        <rFont val="Arial"/>
        <family val="2"/>
      </rPr>
      <t>2</t>
    </r>
    <r>
      <rPr>
        <sz val="10"/>
        <rFont val="Arial"/>
        <family val="2"/>
      </rPr>
      <t/>
    </r>
  </si>
  <si>
    <r>
      <t>m</t>
    </r>
    <r>
      <rPr>
        <b/>
        <vertAlign val="subscript"/>
        <sz val="10"/>
        <color indexed="17"/>
        <rFont val="Arial"/>
        <family val="2"/>
      </rPr>
      <t>3</t>
    </r>
    <r>
      <rPr>
        <sz val="10"/>
        <rFont val="Arial"/>
        <family val="2"/>
      </rPr>
      <t/>
    </r>
  </si>
  <si>
    <r>
      <t>m</t>
    </r>
    <r>
      <rPr>
        <b/>
        <vertAlign val="subscript"/>
        <sz val="10"/>
        <color indexed="17"/>
        <rFont val="Arial"/>
        <family val="2"/>
      </rPr>
      <t>4</t>
    </r>
    <r>
      <rPr>
        <sz val="10"/>
        <rFont val="Arial"/>
        <family val="2"/>
      </rPr>
      <t/>
    </r>
  </si>
  <si>
    <t>Standard Deviation</t>
  </si>
  <si>
    <r>
      <t>s</t>
    </r>
    <r>
      <rPr>
        <b/>
        <vertAlign val="subscript"/>
        <sz val="10"/>
        <color indexed="17"/>
        <rFont val="Arial"/>
        <family val="2"/>
      </rPr>
      <t>1</t>
    </r>
  </si>
  <si>
    <r>
      <t>s</t>
    </r>
    <r>
      <rPr>
        <b/>
        <vertAlign val="subscript"/>
        <sz val="10"/>
        <color indexed="17"/>
        <rFont val="Arial"/>
        <family val="2"/>
      </rPr>
      <t>2</t>
    </r>
    <r>
      <rPr>
        <sz val="10"/>
        <rFont val="Arial"/>
        <family val="2"/>
      </rPr>
      <t/>
    </r>
  </si>
  <si>
    <r>
      <t>s</t>
    </r>
    <r>
      <rPr>
        <b/>
        <vertAlign val="subscript"/>
        <sz val="10"/>
        <color indexed="17"/>
        <rFont val="Arial"/>
        <family val="2"/>
      </rPr>
      <t>3</t>
    </r>
    <r>
      <rPr>
        <sz val="10"/>
        <rFont val="Arial"/>
        <family val="2"/>
      </rPr>
      <t/>
    </r>
  </si>
  <si>
    <r>
      <t>s</t>
    </r>
    <r>
      <rPr>
        <b/>
        <vertAlign val="subscript"/>
        <sz val="10"/>
        <color indexed="17"/>
        <rFont val="Arial"/>
        <family val="2"/>
      </rPr>
      <t>4</t>
    </r>
    <r>
      <rPr>
        <sz val="10"/>
        <rFont val="Arial"/>
        <family val="2"/>
      </rPr>
      <t/>
    </r>
  </si>
  <si>
    <t>Independent Sample Sizes</t>
  </si>
  <si>
    <t>The statistics from these four samples  will be used to decide if the means are all the same or if at least one is different.</t>
  </si>
  <si>
    <r>
      <t>s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</si>
  <si>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</si>
  <si>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/>
    </r>
  </si>
  <si>
    <r>
      <t>s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/>
    </r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</si>
  <si>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 xml:space="preserve">: </t>
    </r>
    <r>
      <rPr>
        <b/>
        <sz val="12"/>
        <color indexed="12"/>
        <rFont val="Symbol"/>
        <family val="1"/>
        <charset val="2"/>
      </rPr>
      <t>m</t>
    </r>
    <r>
      <rPr>
        <b/>
        <vertAlign val="subscript"/>
        <sz val="12"/>
        <color indexed="12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  <charset val="2"/>
      </rPr>
      <t>m</t>
    </r>
    <r>
      <rPr>
        <b/>
        <vertAlign val="subscript"/>
        <sz val="12"/>
        <color indexed="12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  <charset val="2"/>
      </rPr>
      <t>m</t>
    </r>
    <r>
      <rPr>
        <b/>
        <vertAlign val="subscript"/>
        <sz val="12"/>
        <color indexed="12"/>
        <rFont val="Arial"/>
        <family val="2"/>
      </rPr>
      <t>3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  <charset val="2"/>
      </rPr>
      <t>m</t>
    </r>
    <r>
      <rPr>
        <b/>
        <vertAlign val="subscript"/>
        <sz val="12"/>
        <color indexed="12"/>
        <rFont val="Arial"/>
        <family val="2"/>
      </rPr>
      <t>4</t>
    </r>
  </si>
  <si>
    <r>
      <t>H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is supported if all sample mean values are close to each other. </t>
    </r>
  </si>
  <si>
    <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: At least one mean is different</t>
    </r>
  </si>
  <si>
    <r>
      <t xml:space="preserve">equivalent </t>
    </r>
    <r>
      <rPr>
        <b/>
        <sz val="12"/>
        <rFont val="Arial"/>
        <family val="2"/>
      </rP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: Not all are equal</t>
    </r>
  </si>
  <si>
    <t>Variance between sample means measures closeness of means values to each other.</t>
  </si>
  <si>
    <r>
      <t>H</t>
    </r>
    <r>
      <rPr>
        <b/>
        <vertAlign val="subscript"/>
        <sz val="10"/>
        <color indexed="12"/>
        <rFont val="Arial"/>
        <family val="2"/>
      </rPr>
      <t>0</t>
    </r>
    <r>
      <rPr>
        <b/>
        <sz val="10"/>
        <color indexed="12"/>
        <rFont val="Arial"/>
        <family val="2"/>
      </rPr>
      <t xml:space="preserve"> is supported if the variance between sample means is small</t>
    </r>
  </si>
  <si>
    <r>
      <t>H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is supported if the variance between sample means is large</t>
    </r>
  </si>
  <si>
    <t>Small versus Large is best determined when comparing to a standard.</t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</si>
  <si>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 xml:space="preserve">: </t>
    </r>
    <r>
      <rPr>
        <b/>
        <sz val="12"/>
        <color indexed="12"/>
        <rFont val="Symbol"/>
        <family val="1"/>
        <charset val="2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>Between Groups</t>
    </r>
    <r>
      <rPr>
        <b/>
        <sz val="12"/>
        <color indexed="12"/>
        <rFont val="Arial"/>
        <family val="2"/>
      </rPr>
      <t xml:space="preserve"> = </t>
    </r>
    <r>
      <rPr>
        <b/>
        <sz val="12"/>
        <color indexed="12"/>
        <rFont val="Symbol"/>
        <family val="1"/>
        <charset val="2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>Within Groups</t>
    </r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</si>
  <si>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 xml:space="preserve">: </t>
    </r>
    <r>
      <rPr>
        <b/>
        <sz val="12"/>
        <color indexed="12"/>
        <rFont val="Symbol"/>
        <family val="1"/>
        <charset val="2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>Between Groups</t>
    </r>
    <r>
      <rPr>
        <b/>
        <sz val="12"/>
        <color indexed="12"/>
        <rFont val="Arial"/>
        <family val="2"/>
      </rPr>
      <t xml:space="preserve"> / </t>
    </r>
    <r>
      <rPr>
        <b/>
        <sz val="12"/>
        <color indexed="12"/>
        <rFont val="Symbol"/>
        <family val="1"/>
        <charset val="2"/>
      </rPr>
      <t>s</t>
    </r>
    <r>
      <rPr>
        <b/>
        <vertAlign val="superscript"/>
        <sz val="12"/>
        <color indexed="12"/>
        <rFont val="Arial"/>
        <family val="2"/>
      </rPr>
      <t>2</t>
    </r>
    <r>
      <rPr>
        <b/>
        <vertAlign val="subscript"/>
        <sz val="12"/>
        <color indexed="12"/>
        <rFont val="Arial"/>
        <family val="2"/>
      </rPr>
      <t xml:space="preserve">Within Groups </t>
    </r>
    <r>
      <rPr>
        <b/>
        <sz val="12"/>
        <color indexed="12"/>
        <rFont val="Arial"/>
        <family val="2"/>
      </rPr>
      <t>= 1</t>
    </r>
  </si>
  <si>
    <t>Variance Between Sample Means</t>
  </si>
  <si>
    <t>Variance of Sample Data with Within Groups</t>
  </si>
  <si>
    <t>=</t>
  </si>
  <si>
    <r>
      <t>Test Statistic</t>
    </r>
    <r>
      <rPr>
        <b/>
        <sz val="12"/>
        <rFont val="Arial"/>
        <family val="2"/>
      </rPr>
      <t xml:space="preserve"> =</t>
    </r>
  </si>
  <si>
    <t>Mean Square Between Treatment Groups</t>
  </si>
  <si>
    <t>Mean Square Within Groups</t>
  </si>
  <si>
    <t>The pooled variance of data Within groups is a good standard.</t>
  </si>
  <si>
    <t>Consider four groups labeled 1, 2, 3 &amp; 4.  We want to see if the mean is the same for all four Treatment groups or if at least one is different</t>
  </si>
  <si>
    <r>
      <t>n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</si>
  <si>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2</t>
    </r>
    <r>
      <rPr>
        <sz val="10"/>
        <rFont val="Arial"/>
        <family val="2"/>
      </rPr>
      <t/>
    </r>
  </si>
  <si>
    <r>
      <t>n</t>
    </r>
    <r>
      <rPr>
        <b/>
        <vertAlign val="subscript"/>
        <sz val="10"/>
        <rFont val="Arial"/>
        <family val="2"/>
      </rPr>
      <t>3</t>
    </r>
    <r>
      <rPr>
        <sz val="10"/>
        <rFont val="Arial"/>
        <family val="2"/>
      </rPr>
      <t/>
    </r>
  </si>
  <si>
    <r>
      <t>n</t>
    </r>
    <r>
      <rPr>
        <b/>
        <vertAlign val="subscript"/>
        <sz val="10"/>
        <rFont val="Arial"/>
        <family val="2"/>
      </rPr>
      <t>4</t>
    </r>
    <r>
      <rPr>
        <sz val="10"/>
        <rFont val="Arial"/>
        <family val="2"/>
      </rPr>
      <t/>
    </r>
  </si>
  <si>
    <r>
      <t>N = n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 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n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+ n</t>
    </r>
    <r>
      <rPr>
        <b/>
        <vertAlign val="subscript"/>
        <sz val="10"/>
        <rFont val="Arial"/>
        <family val="2"/>
      </rPr>
      <t>4</t>
    </r>
  </si>
  <si>
    <t>p-value =</t>
  </si>
  <si>
    <t xml:space="preserve">ANOVA </t>
  </si>
  <si>
    <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: </t>
    </r>
    <r>
      <rPr>
        <b/>
        <sz val="12"/>
        <rFont val="Symbol"/>
        <family val="1"/>
        <charset val="2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Between Groups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</rPr>
      <t>&gt;</t>
    </r>
    <r>
      <rPr>
        <b/>
        <sz val="12"/>
        <rFont val="Arial"/>
        <family val="2"/>
      </rPr>
      <t xml:space="preserve"> </t>
    </r>
    <r>
      <rPr>
        <b/>
        <sz val="12"/>
        <rFont val="Symbol"/>
        <family val="1"/>
        <charset val="2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Within Groups</t>
    </r>
  </si>
  <si>
    <r>
      <t>H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 xml:space="preserve">: </t>
    </r>
    <r>
      <rPr>
        <b/>
        <sz val="12"/>
        <rFont val="Symbol"/>
        <family val="1"/>
        <charset val="2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Between Groups</t>
    </r>
    <r>
      <rPr>
        <b/>
        <sz val="12"/>
        <rFont val="Arial"/>
        <family val="2"/>
      </rPr>
      <t xml:space="preserve"> / </t>
    </r>
    <r>
      <rPr>
        <b/>
        <sz val="12"/>
        <rFont val="Symbol"/>
        <family val="1"/>
        <charset val="2"/>
      </rPr>
      <t>s</t>
    </r>
    <r>
      <rPr>
        <b/>
        <vertAlign val="superscript"/>
        <sz val="12"/>
        <rFont val="Arial"/>
        <family val="2"/>
      </rPr>
      <t>2</t>
    </r>
    <r>
      <rPr>
        <b/>
        <vertAlign val="subscript"/>
        <sz val="12"/>
        <rFont val="Arial"/>
        <family val="2"/>
      </rPr>
      <t>Within Groups</t>
    </r>
    <r>
      <rPr>
        <b/>
        <sz val="12"/>
        <rFont val="Cambria"/>
        <family val="1"/>
      </rPr>
      <t xml:space="preserve"> &gt;</t>
    </r>
    <r>
      <rPr>
        <b/>
        <sz val="12"/>
        <rFont val="Arial"/>
        <family val="2"/>
      </rPr>
      <t xml:space="preserve"> 1</t>
    </r>
  </si>
  <si>
    <t>Analysis results are presented in what is known as an ANOVA table</t>
  </si>
  <si>
    <t>Excel Presentation</t>
  </si>
  <si>
    <t>1 Factor ANOVA</t>
  </si>
  <si>
    <r>
      <t>df</t>
    </r>
    <r>
      <rPr>
        <b/>
        <vertAlign val="subscript"/>
        <sz val="12"/>
        <color indexed="12"/>
        <rFont val="Arial"/>
        <family val="2"/>
      </rPr>
      <t>Treatment</t>
    </r>
  </si>
  <si>
    <t>SSE</t>
  </si>
  <si>
    <r>
      <t>df</t>
    </r>
    <r>
      <rPr>
        <b/>
        <vertAlign val="subscript"/>
        <sz val="12"/>
        <color indexed="12"/>
        <rFont val="Arial"/>
        <family val="2"/>
      </rPr>
      <t>Error</t>
    </r>
  </si>
  <si>
    <r>
      <t>MSE = SSE / df</t>
    </r>
    <r>
      <rPr>
        <b/>
        <vertAlign val="subscript"/>
        <sz val="12"/>
        <color indexed="12"/>
        <rFont val="Arial"/>
        <family val="2"/>
      </rPr>
      <t>Error</t>
    </r>
  </si>
  <si>
    <r>
      <t>df</t>
    </r>
    <r>
      <rPr>
        <b/>
        <vertAlign val="subscript"/>
        <sz val="12"/>
        <color indexed="12"/>
        <rFont val="Arial"/>
        <family val="2"/>
      </rPr>
      <t>Total</t>
    </r>
  </si>
  <si>
    <t>Text Presentation</t>
  </si>
  <si>
    <t>Error</t>
  </si>
  <si>
    <r>
      <t>df</t>
    </r>
    <r>
      <rPr>
        <b/>
        <vertAlign val="subscript"/>
        <sz val="12"/>
        <rFont val="Arial"/>
        <family val="2"/>
      </rPr>
      <t xml:space="preserve">Treatment </t>
    </r>
    <r>
      <rPr>
        <b/>
        <sz val="12"/>
        <rFont val="Arial"/>
        <family val="2"/>
      </rPr>
      <t>= k-1</t>
    </r>
  </si>
  <si>
    <r>
      <t>Normality:</t>
    </r>
    <r>
      <rPr>
        <sz val="12"/>
        <rFont val="Arial"/>
        <family val="2"/>
      </rPr>
      <t xml:space="preserve"> The data within each group are normally distributed.</t>
    </r>
  </si>
  <si>
    <t xml:space="preserve">         ANOVA is robust to the above assumption if the sample sizes are approximately the same for all groups.</t>
  </si>
  <si>
    <r>
      <t>SS</t>
    </r>
    <r>
      <rPr>
        <b/>
        <vertAlign val="subscript"/>
        <sz val="12"/>
        <color indexed="12"/>
        <rFont val="Arial"/>
        <family val="2"/>
      </rPr>
      <t>Treatment</t>
    </r>
  </si>
  <si>
    <r>
      <t>SS</t>
    </r>
    <r>
      <rPr>
        <b/>
        <vertAlign val="subscript"/>
        <sz val="12"/>
        <color indexed="12"/>
        <rFont val="Arial"/>
        <family val="2"/>
      </rPr>
      <t>Total</t>
    </r>
  </si>
  <si>
    <r>
      <t>MS</t>
    </r>
    <r>
      <rPr>
        <b/>
        <vertAlign val="subscript"/>
        <sz val="12"/>
        <color indexed="12"/>
        <rFont val="Arial"/>
        <family val="2"/>
      </rPr>
      <t xml:space="preserve">Treatment </t>
    </r>
    <r>
      <rPr>
        <b/>
        <sz val="12"/>
        <color indexed="12"/>
        <rFont val="Arial"/>
        <family val="2"/>
      </rPr>
      <t>= SS</t>
    </r>
    <r>
      <rPr>
        <b/>
        <vertAlign val="subscript"/>
        <sz val="12"/>
        <color indexed="12"/>
        <rFont val="Arial"/>
        <family val="2"/>
      </rPr>
      <t>Treatment</t>
    </r>
    <r>
      <rPr>
        <b/>
        <sz val="12"/>
        <color indexed="12"/>
        <rFont val="Arial"/>
        <family val="2"/>
      </rPr>
      <t xml:space="preserve"> / df</t>
    </r>
    <r>
      <rPr>
        <b/>
        <vertAlign val="subscript"/>
        <sz val="12"/>
        <color indexed="12"/>
        <rFont val="Arial"/>
        <family val="2"/>
      </rPr>
      <t>Treatment</t>
    </r>
  </si>
  <si>
    <t>One-Way ANOVA</t>
  </si>
  <si>
    <r>
      <t>TS = MS</t>
    </r>
    <r>
      <rPr>
        <b/>
        <vertAlign val="subscript"/>
        <sz val="12"/>
        <color indexed="12"/>
        <rFont val="Arial"/>
        <family val="2"/>
      </rPr>
      <t xml:space="preserve">Treatment </t>
    </r>
    <r>
      <rPr>
        <b/>
        <sz val="12"/>
        <color indexed="12"/>
        <rFont val="Arial"/>
        <family val="2"/>
      </rPr>
      <t>/ MSE</t>
    </r>
  </si>
  <si>
    <t xml:space="preserve">For k treatments and N total observations </t>
  </si>
  <si>
    <r>
      <t>df</t>
    </r>
    <r>
      <rPr>
        <b/>
        <vertAlign val="subscript"/>
        <sz val="12"/>
        <rFont val="Arial"/>
        <family val="2"/>
      </rPr>
      <t>Total</t>
    </r>
    <r>
      <rPr>
        <b/>
        <sz val="12"/>
        <rFont val="Arial"/>
        <family val="2"/>
      </rPr>
      <t xml:space="preserve"> = N-1</t>
    </r>
  </si>
  <si>
    <r>
      <t>df</t>
    </r>
    <r>
      <rPr>
        <b/>
        <vertAlign val="subscript"/>
        <sz val="12"/>
        <rFont val="Arial"/>
        <family val="2"/>
      </rPr>
      <t xml:space="preserve">Error </t>
    </r>
    <r>
      <rPr>
        <b/>
        <sz val="12"/>
        <rFont val="Arial"/>
        <family val="2"/>
      </rPr>
      <t>= N-k</t>
    </r>
  </si>
  <si>
    <r>
      <t>df</t>
    </r>
    <r>
      <rPr>
        <b/>
        <vertAlign val="subscript"/>
        <sz val="12"/>
        <color indexed="51"/>
        <rFont val="Arial"/>
        <family val="2"/>
      </rPr>
      <t>Treatment</t>
    </r>
  </si>
  <si>
    <r>
      <t>SS</t>
    </r>
    <r>
      <rPr>
        <b/>
        <vertAlign val="subscript"/>
        <sz val="12"/>
        <color indexed="51"/>
        <rFont val="Arial"/>
        <family val="2"/>
      </rPr>
      <t>Treatment</t>
    </r>
  </si>
  <si>
    <r>
      <t>MS</t>
    </r>
    <r>
      <rPr>
        <b/>
        <vertAlign val="subscript"/>
        <sz val="12"/>
        <color indexed="51"/>
        <rFont val="Arial"/>
        <family val="2"/>
      </rPr>
      <t xml:space="preserve">Treatment </t>
    </r>
    <r>
      <rPr>
        <b/>
        <sz val="12"/>
        <color indexed="51"/>
        <rFont val="Arial"/>
        <family val="2"/>
      </rPr>
      <t>= SS</t>
    </r>
    <r>
      <rPr>
        <b/>
        <vertAlign val="subscript"/>
        <sz val="12"/>
        <color indexed="51"/>
        <rFont val="Arial"/>
        <family val="2"/>
      </rPr>
      <t>Treatment</t>
    </r>
    <r>
      <rPr>
        <b/>
        <sz val="12"/>
        <color indexed="51"/>
        <rFont val="Arial"/>
        <family val="2"/>
      </rPr>
      <t xml:space="preserve"> / df</t>
    </r>
    <r>
      <rPr>
        <b/>
        <vertAlign val="subscript"/>
        <sz val="12"/>
        <color indexed="51"/>
        <rFont val="Arial"/>
        <family val="2"/>
      </rPr>
      <t>Treatment</t>
    </r>
  </si>
  <si>
    <r>
      <t>TS = MS</t>
    </r>
    <r>
      <rPr>
        <b/>
        <vertAlign val="subscript"/>
        <sz val="12"/>
        <color indexed="51"/>
        <rFont val="Arial"/>
        <family val="2"/>
      </rPr>
      <t xml:space="preserve">Treatment </t>
    </r>
    <r>
      <rPr>
        <b/>
        <sz val="12"/>
        <color indexed="51"/>
        <rFont val="Arial"/>
        <family val="2"/>
      </rPr>
      <t>/ MSE</t>
    </r>
  </si>
  <si>
    <r>
      <t>df</t>
    </r>
    <r>
      <rPr>
        <b/>
        <vertAlign val="subscript"/>
        <sz val="12"/>
        <color indexed="51"/>
        <rFont val="Arial"/>
        <family val="2"/>
      </rPr>
      <t>Error</t>
    </r>
  </si>
  <si>
    <r>
      <t>MSE = SSE / df</t>
    </r>
    <r>
      <rPr>
        <b/>
        <vertAlign val="subscript"/>
        <sz val="12"/>
        <color indexed="51"/>
        <rFont val="Arial"/>
        <family val="2"/>
      </rPr>
      <t>Error</t>
    </r>
  </si>
  <si>
    <r>
      <t>df</t>
    </r>
    <r>
      <rPr>
        <b/>
        <vertAlign val="subscript"/>
        <sz val="12"/>
        <color indexed="51"/>
        <rFont val="Arial"/>
        <family val="2"/>
      </rPr>
      <t>Total</t>
    </r>
  </si>
  <si>
    <r>
      <t>SS</t>
    </r>
    <r>
      <rPr>
        <b/>
        <vertAlign val="subscript"/>
        <sz val="12"/>
        <color indexed="51"/>
        <rFont val="Arial"/>
        <family val="2"/>
      </rPr>
      <t>Total</t>
    </r>
  </si>
  <si>
    <r>
      <t xml:space="preserve">Treatment </t>
    </r>
    <r>
      <rPr>
        <b/>
        <sz val="10"/>
        <color indexed="51"/>
        <rFont val="Arial"/>
        <family val="2"/>
      </rPr>
      <t>(Between)</t>
    </r>
  </si>
  <si>
    <r>
      <t xml:space="preserve">Error </t>
    </r>
    <r>
      <rPr>
        <b/>
        <sz val="10"/>
        <color indexed="51"/>
        <rFont val="Arial"/>
        <family val="2"/>
      </rPr>
      <t>(Within)</t>
    </r>
  </si>
  <si>
    <r>
      <t>Equal Variance in all Groups (Homogeneity of variance)</t>
    </r>
    <r>
      <rPr>
        <sz val="12"/>
        <rFont val="Arial"/>
        <family val="2"/>
      </rPr>
      <t xml:space="preserve"> The variance of the data within each group is the same</t>
    </r>
  </si>
  <si>
    <r>
      <rPr>
        <b/>
        <sz val="12"/>
        <color indexed="60"/>
        <rFont val="Arial"/>
        <family val="2"/>
      </rPr>
      <t>Independence</t>
    </r>
    <r>
      <rPr>
        <sz val="12"/>
        <rFont val="Arial"/>
        <family val="2"/>
      </rPr>
      <t xml:space="preserve"> of data between groups and within each group.  </t>
    </r>
  </si>
  <si>
    <t>Assumptions used for the theoretical development of this analsis procedure:</t>
  </si>
  <si>
    <t>Note: The analysis procedure tends to work well for distributions departing from normal for large sample sizes.</t>
  </si>
  <si>
    <t>Note: The analysis procedure tends to work well as long as the sample sizes are approximately the same for all groups.</t>
  </si>
  <si>
    <t xml:space="preserve">This is a simulation showing how data and statistics vary due to random selection of data.   </t>
  </si>
  <si>
    <t>A random sample of 10 values is selected from each group.</t>
  </si>
  <si>
    <t>Push the F9 key to generate a new sample</t>
  </si>
  <si>
    <t>Group Mean</t>
  </si>
  <si>
    <t>Group 1, value 1</t>
  </si>
  <si>
    <t>Group 1, value 2</t>
  </si>
  <si>
    <t>Group 1, value 3</t>
  </si>
  <si>
    <t>Group 1, value 4</t>
  </si>
  <si>
    <t>Group 1, value 5</t>
  </si>
  <si>
    <t>Group 1, value 6</t>
  </si>
  <si>
    <t>Group 1, value 7</t>
  </si>
  <si>
    <t>Group 1, value 8</t>
  </si>
  <si>
    <t>Group 1, value 9</t>
  </si>
  <si>
    <t>Group 1, value 10</t>
  </si>
  <si>
    <t>Group 2, value 1</t>
  </si>
  <si>
    <t>Group 2, value 2</t>
  </si>
  <si>
    <t>Group 2, value 3</t>
  </si>
  <si>
    <t>Group 2, value 4</t>
  </si>
  <si>
    <t>Group 2, value 5</t>
  </si>
  <si>
    <t>Group 2, value 6</t>
  </si>
  <si>
    <t>Group 2, value 7</t>
  </si>
  <si>
    <t>Group 2, value 8</t>
  </si>
  <si>
    <t>Group 2, value 9</t>
  </si>
  <si>
    <t>Group 2, value 10</t>
  </si>
  <si>
    <t>Group 3, value 1</t>
  </si>
  <si>
    <t>Group 3, value 2</t>
  </si>
  <si>
    <t>Group 3, value 3</t>
  </si>
  <si>
    <t>Group 3, value 4</t>
  </si>
  <si>
    <t>Group 3, value 5</t>
  </si>
  <si>
    <t>Group 3, value 6</t>
  </si>
  <si>
    <t>Group 3, value 7</t>
  </si>
  <si>
    <t>Group 3, value 8</t>
  </si>
  <si>
    <t>Group 3, value 9</t>
  </si>
  <si>
    <t>Group 3, value 10</t>
  </si>
  <si>
    <t>Group 4, value 1</t>
  </si>
  <si>
    <t>Group 4, value 2</t>
  </si>
  <si>
    <t>Group 4, value 3</t>
  </si>
  <si>
    <t>Group 4, value 4</t>
  </si>
  <si>
    <t>Group 4, value 5</t>
  </si>
  <si>
    <t>Group 4, value 6</t>
  </si>
  <si>
    <t>Group 4, value 7</t>
  </si>
  <si>
    <t>Group 4, value 8</t>
  </si>
  <si>
    <t>Group 4, value 9</t>
  </si>
  <si>
    <t>Group 4, value 10</t>
  </si>
  <si>
    <t>Group 1, mean</t>
  </si>
  <si>
    <t>Group 2, mean</t>
  </si>
  <si>
    <t>Group 3, mean</t>
  </si>
  <si>
    <t>Group 4, mean</t>
  </si>
  <si>
    <t>Formulas &amp; Function to complete an ANOVA table using calculated Sums of Squares</t>
  </si>
  <si>
    <t>Between Groups (Treatment)</t>
  </si>
  <si>
    <t>Within Groups (Error)</t>
  </si>
  <si>
    <r>
      <t>SS</t>
    </r>
    <r>
      <rPr>
        <b/>
        <vertAlign val="subscript"/>
        <sz val="12"/>
        <color indexed="60"/>
        <rFont val="Arial"/>
        <family val="2"/>
      </rPr>
      <t>Treatment</t>
    </r>
  </si>
  <si>
    <r>
      <t>SS</t>
    </r>
    <r>
      <rPr>
        <b/>
        <vertAlign val="subscript"/>
        <sz val="12"/>
        <color indexed="60"/>
        <rFont val="Arial"/>
        <family val="2"/>
      </rPr>
      <t>Total</t>
    </r>
  </si>
  <si>
    <t>Sums of Squares will be calculated by software such as Excel, students should be able to complete the table.</t>
  </si>
  <si>
    <t>k-1</t>
  </si>
  <si>
    <t xml:space="preserve">This is done for  k treatment groups and N total observations </t>
  </si>
  <si>
    <t>N-1</t>
  </si>
  <si>
    <t>N-k</t>
  </si>
  <si>
    <t>Group 1</t>
  </si>
  <si>
    <t>Group 2</t>
  </si>
  <si>
    <t>Group 3</t>
  </si>
  <si>
    <t>Group 4</t>
  </si>
  <si>
    <t>Anova: Single Factor</t>
  </si>
  <si>
    <t>SUMMARY</t>
  </si>
  <si>
    <t>Groups</t>
  </si>
  <si>
    <t>Count</t>
  </si>
  <si>
    <t>Sum</t>
  </si>
  <si>
    <t>Average</t>
  </si>
  <si>
    <t>Observation 1</t>
  </si>
  <si>
    <t>Observation 2</t>
  </si>
  <si>
    <t>Observation 3</t>
  </si>
  <si>
    <t>Observation 4</t>
  </si>
  <si>
    <t>Observation 5</t>
  </si>
  <si>
    <t>Observation 6</t>
  </si>
  <si>
    <t>Observation 7</t>
  </si>
  <si>
    <t>Observation 8</t>
  </si>
  <si>
    <t>Observation 9</t>
  </si>
  <si>
    <t>Observation 10</t>
  </si>
  <si>
    <t xml:space="preserve"> Means and Variances can be changed to see what effect the change has on the data &amp; p-value.</t>
  </si>
  <si>
    <r>
      <rPr>
        <sz val="10"/>
        <color indexed="10"/>
        <rFont val="Calibri"/>
        <family val="2"/>
      </rPr>
      <t>←</t>
    </r>
    <r>
      <rPr>
        <sz val="10"/>
        <color indexed="10"/>
        <rFont val="Arial"/>
        <family val="2"/>
      </rPr>
      <t xml:space="preserve"> Change these</t>
    </r>
  </si>
  <si>
    <t xml:space="preserve"> =FDIST(E6,C6,C7)</t>
  </si>
  <si>
    <t xml:space="preserve"> =FINV(alpha,C6,C7)</t>
  </si>
  <si>
    <r>
      <t xml:space="preserve">Go to  </t>
    </r>
    <r>
      <rPr>
        <b/>
        <sz val="12"/>
        <rFont val="Arial"/>
        <family val="2"/>
      </rPr>
      <t xml:space="preserve">Data Analysis  </t>
    </r>
    <r>
      <rPr>
        <sz val="12"/>
        <rFont val="Arial"/>
        <family val="2"/>
      </rPr>
      <t xml:space="preserve">found under </t>
    </r>
    <r>
      <rPr>
        <b/>
        <sz val="12"/>
        <rFont val="Arial"/>
        <family val="2"/>
      </rPr>
      <t>Data</t>
    </r>
  </si>
  <si>
    <r>
      <t xml:space="preserve">Select </t>
    </r>
    <r>
      <rPr>
        <b/>
        <sz val="12"/>
        <rFont val="Arial"/>
        <family val="2"/>
      </rPr>
      <t>Anova: Single Factor</t>
    </r>
  </si>
  <si>
    <r>
      <t>SS</t>
    </r>
    <r>
      <rPr>
        <b/>
        <vertAlign val="subscript"/>
        <sz val="12"/>
        <color indexed="10"/>
        <rFont val="Arial"/>
        <family val="2"/>
      </rPr>
      <t>Treatment</t>
    </r>
    <r>
      <rPr>
        <b/>
        <sz val="12"/>
        <color indexed="10"/>
        <rFont val="Arial"/>
        <family val="2"/>
      </rPr>
      <t xml:space="preserve"> + SS</t>
    </r>
    <r>
      <rPr>
        <b/>
        <vertAlign val="subscript"/>
        <sz val="12"/>
        <color indexed="10"/>
        <rFont val="Arial"/>
        <family val="2"/>
      </rPr>
      <t xml:space="preserve">Error </t>
    </r>
    <r>
      <rPr>
        <b/>
        <sz val="12"/>
        <color indexed="10"/>
        <rFont val="Arial"/>
        <family val="2"/>
      </rPr>
      <t>= SS</t>
    </r>
    <r>
      <rPr>
        <b/>
        <vertAlign val="subscript"/>
        <sz val="12"/>
        <color indexed="10"/>
        <rFont val="Arial"/>
        <family val="2"/>
      </rPr>
      <t xml:space="preserve">Total </t>
    </r>
  </si>
  <si>
    <r>
      <t>df</t>
    </r>
    <r>
      <rPr>
        <b/>
        <vertAlign val="subscript"/>
        <sz val="12"/>
        <color indexed="10"/>
        <rFont val="Arial"/>
        <family val="2"/>
      </rPr>
      <t>Treatment</t>
    </r>
    <r>
      <rPr>
        <b/>
        <sz val="12"/>
        <color indexed="10"/>
        <rFont val="Arial"/>
        <family val="2"/>
      </rPr>
      <t xml:space="preserve"> + df</t>
    </r>
    <r>
      <rPr>
        <b/>
        <vertAlign val="subscript"/>
        <sz val="12"/>
        <color indexed="10"/>
        <rFont val="Arial"/>
        <family val="2"/>
      </rPr>
      <t xml:space="preserve">Error </t>
    </r>
    <r>
      <rPr>
        <b/>
        <sz val="12"/>
        <color indexed="10"/>
        <rFont val="Arial"/>
        <family val="2"/>
      </rPr>
      <t>= df</t>
    </r>
    <r>
      <rPr>
        <b/>
        <vertAlign val="subscript"/>
        <sz val="12"/>
        <color indexed="10"/>
        <rFont val="Arial"/>
        <family val="2"/>
      </rPr>
      <t xml:space="preserve">Total </t>
    </r>
  </si>
  <si>
    <r>
      <t xml:space="preserve">Note that </t>
    </r>
    <r>
      <rPr>
        <b/>
        <sz val="12"/>
        <rFont val="Arial"/>
        <family val="2"/>
      </rPr>
      <t>Treatment + Error = Total</t>
    </r>
    <r>
      <rPr>
        <sz val="12"/>
        <color indexed="10"/>
        <rFont val="Arial"/>
        <family val="2"/>
      </rPr>
      <t xml:space="preserve"> for both Sum of Squares and degrees of freedom</t>
    </r>
  </si>
  <si>
    <t>One-Way ANOVA (Single Factor ANOVA)</t>
  </si>
  <si>
    <t>Suppose these data are for three appraisers (A, B &amp; C) of properties in a neighborhood with similar properties</t>
  </si>
  <si>
    <t>For this analysis we will assume that the properties and the appraiser's assessments are all independent of one another.</t>
  </si>
  <si>
    <t>Appraiser A</t>
  </si>
  <si>
    <t>Appraiser B</t>
  </si>
  <si>
    <t>Appraiser C</t>
  </si>
  <si>
    <t>Assessments have been rounded to thousands of dollars.</t>
  </si>
  <si>
    <t>The goal is to test to see if the mean of assessed values is the same for all three appraisers</t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</si>
  <si>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μ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B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C</t>
    </r>
  </si>
  <si>
    <r>
      <t>H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At least one of the means is different</t>
    </r>
  </si>
  <si>
    <r>
      <t xml:space="preserve">The hypothesis to the left will be tested with </t>
    </r>
    <r>
      <rPr>
        <b/>
        <sz val="12"/>
        <color indexed="12"/>
        <rFont val="Arial"/>
        <family val="2"/>
      </rPr>
      <t>α=.05</t>
    </r>
  </si>
  <si>
    <t>An X-Y Scatter in Excel can be used to graphically display the Appraiser data.</t>
  </si>
  <si>
    <r>
      <t xml:space="preserve">To do so the data need to be laid out properly with </t>
    </r>
    <r>
      <rPr>
        <b/>
        <sz val="10"/>
        <rFont val="Arial"/>
        <family val="2"/>
      </rPr>
      <t>numerical values for both X &amp; Y</t>
    </r>
    <r>
      <rPr>
        <sz val="10"/>
        <rFont val="Arial"/>
        <family val="2"/>
      </rPr>
      <t xml:space="preserve">.  </t>
    </r>
  </si>
  <si>
    <t>Appraiser</t>
  </si>
  <si>
    <t xml:space="preserve">Value </t>
  </si>
  <si>
    <t xml:space="preserve">In 1-Way ANOVA one variable is the factor (appraiser for this example). </t>
  </si>
  <si>
    <t>The factor may not have a numerical value (A, B &amp; C for appraisers).</t>
  </si>
  <si>
    <t>One solution is to assign numbers to factor groups (1=A, 2=B &amp; 3=C)</t>
  </si>
  <si>
    <t>Below numbers for appraisers is X and appraised value is Y</t>
  </si>
  <si>
    <t xml:space="preserve">The method here includes the average for each group and a legend with each group labeled. </t>
  </si>
  <si>
    <t xml:space="preserve">The values to be displayed are placed on the X axis.  </t>
  </si>
  <si>
    <t>Numbers for the factor groups  are used for Y (1=A, 2=B &amp; 3=C)</t>
  </si>
  <si>
    <t xml:space="preserve">The numbers for group means have .15 added to set them apart slightly from the data.  </t>
  </si>
  <si>
    <t>Property 1</t>
  </si>
  <si>
    <t>Property 2</t>
  </si>
  <si>
    <t>Property 3</t>
  </si>
  <si>
    <t>Property 4</t>
  </si>
  <si>
    <t>Property 5</t>
  </si>
  <si>
    <t xml:space="preserve">For this analysis the are three appraisers (A, B, C) assessing five properties (numbered 1, 2, 3, 4 &amp; 5)  </t>
  </si>
  <si>
    <t>We have two factors: appraisers &amp; properties with one observation per combination of appraiser and property</t>
  </si>
  <si>
    <t>There is no repetition of observations for each combination of factors.</t>
  </si>
  <si>
    <t>Anova: Two-Factor Without Replication</t>
  </si>
  <si>
    <t>Rows</t>
  </si>
  <si>
    <t>Columns</t>
  </si>
  <si>
    <t>Properties</t>
  </si>
  <si>
    <t>Appraisers</t>
  </si>
  <si>
    <r>
      <t>H</t>
    </r>
    <r>
      <rPr>
        <b/>
        <vertAlign val="subscript"/>
        <sz val="12"/>
        <color indexed="60"/>
        <rFont val="Arial"/>
        <family val="2"/>
      </rPr>
      <t>0</t>
    </r>
    <r>
      <rPr>
        <b/>
        <sz val="12"/>
        <color indexed="60"/>
        <rFont val="Arial"/>
        <family val="2"/>
      </rPr>
      <t>: μ</t>
    </r>
    <r>
      <rPr>
        <b/>
        <vertAlign val="subscript"/>
        <sz val="12"/>
        <color indexed="60"/>
        <rFont val="Arial"/>
        <family val="2"/>
      </rPr>
      <t>1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>2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 xml:space="preserve">3 </t>
    </r>
    <r>
      <rPr>
        <b/>
        <sz val="12"/>
        <color indexed="60"/>
        <rFont val="Arial"/>
        <family val="2"/>
      </rPr>
      <t>= μ</t>
    </r>
    <r>
      <rPr>
        <b/>
        <vertAlign val="subscript"/>
        <sz val="12"/>
        <color indexed="60"/>
        <rFont val="Arial"/>
        <family val="2"/>
      </rPr>
      <t>4</t>
    </r>
    <r>
      <rPr>
        <b/>
        <sz val="12"/>
        <color indexed="60"/>
        <rFont val="Arial"/>
        <family val="2"/>
      </rPr>
      <t xml:space="preserve"> = μ</t>
    </r>
    <r>
      <rPr>
        <b/>
        <vertAlign val="subscript"/>
        <sz val="12"/>
        <color indexed="60"/>
        <rFont val="Arial"/>
        <family val="2"/>
      </rPr>
      <t>5</t>
    </r>
  </si>
  <si>
    <r>
      <t>H</t>
    </r>
    <r>
      <rPr>
        <b/>
        <vertAlign val="subscript"/>
        <sz val="12"/>
        <color indexed="60"/>
        <rFont val="Arial"/>
        <family val="2"/>
      </rPr>
      <t>A</t>
    </r>
    <r>
      <rPr>
        <b/>
        <sz val="12"/>
        <color indexed="60"/>
        <rFont val="Arial"/>
        <family val="2"/>
      </rPr>
      <t>: At least one of the means is different</t>
    </r>
  </si>
  <si>
    <t>p-value for the above test is .002721 Null is Rejected.</t>
  </si>
  <si>
    <t>p-value for the above test is .001764 Null is Rejected.</t>
  </si>
  <si>
    <t>Property</t>
  </si>
  <si>
    <t>Price offered for a used camera ($)</t>
  </si>
  <si>
    <t>obs. #</t>
  </si>
  <si>
    <t>Buying from a Friend</t>
  </si>
  <si>
    <t>Buying from a Stranger</t>
  </si>
  <si>
    <r>
      <t xml:space="preserve">Buying from a </t>
    </r>
    <r>
      <rPr>
        <sz val="12"/>
        <rFont val="Arial"/>
        <family val="2"/>
      </rPr>
      <t>Friend</t>
    </r>
  </si>
  <si>
    <r>
      <t xml:space="preserve">Buying from a </t>
    </r>
    <r>
      <rPr>
        <sz val="12"/>
        <rFont val="Arial"/>
        <family val="2"/>
      </rPr>
      <t>Stranger</t>
    </r>
  </si>
  <si>
    <t>t-Test: Two-Sample Assuming Equal Variances</t>
  </si>
  <si>
    <t>Observations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</si>
  <si>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</si>
  <si>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</si>
  <si>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</si>
  <si>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</si>
  <si>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</si>
  <si>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</si>
  <si>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 xml:space="preserve">Fail to Reject the Null since the p-value = .096281 &gt; .05 = alpha  </t>
  </si>
  <si>
    <t xml:space="preserve"> =D6/D7</t>
  </si>
  <si>
    <t xml:space="preserve"> =B6/C6</t>
  </si>
  <si>
    <t xml:space="preserve"> =B7/C7</t>
  </si>
  <si>
    <t xml:space="preserve">The format for JMP input data differs from Excel input </t>
  </si>
  <si>
    <t>For Excel there is a separate column of response variable data for each group</t>
  </si>
  <si>
    <t xml:space="preserve">One column has the response variable values for each observation. Must be continuous </t>
  </si>
  <si>
    <t xml:space="preserve">For JMP, two columns of data are required. </t>
  </si>
  <si>
    <t>Analysis of Variance</t>
  </si>
  <si>
    <t>Source</t>
  </si>
  <si>
    <t>DF</t>
  </si>
  <si>
    <t>Sum of Squares</t>
  </si>
  <si>
    <t>Mean Square</t>
  </si>
  <si>
    <t>F Ratio</t>
  </si>
  <si>
    <t>Prob &gt; F</t>
  </si>
  <si>
    <t>C. Total</t>
  </si>
  <si>
    <t>Name of Group Variable</t>
  </si>
  <si>
    <t>JMP Presentation of ANOVA output</t>
  </si>
  <si>
    <r>
      <t>MS</t>
    </r>
    <r>
      <rPr>
        <b/>
        <vertAlign val="subscript"/>
        <sz val="12"/>
        <color indexed="51"/>
        <rFont val="Arial"/>
        <family val="2"/>
      </rPr>
      <t xml:space="preserve">Treatment 
</t>
    </r>
    <r>
      <rPr>
        <b/>
        <sz val="8"/>
        <color indexed="51"/>
        <rFont val="Arial"/>
        <family val="2"/>
      </rPr>
      <t>= SS</t>
    </r>
    <r>
      <rPr>
        <b/>
        <vertAlign val="subscript"/>
        <sz val="8"/>
        <color indexed="51"/>
        <rFont val="Arial"/>
        <family val="2"/>
      </rPr>
      <t>Treatment</t>
    </r>
    <r>
      <rPr>
        <b/>
        <sz val="8"/>
        <color indexed="51"/>
        <rFont val="Arial"/>
        <family val="2"/>
      </rPr>
      <t xml:space="preserve"> / df</t>
    </r>
    <r>
      <rPr>
        <b/>
        <vertAlign val="subscript"/>
        <sz val="8"/>
        <color indexed="51"/>
        <rFont val="Arial"/>
        <family val="2"/>
      </rPr>
      <t>Treatment</t>
    </r>
  </si>
  <si>
    <r>
      <t xml:space="preserve">TS 
</t>
    </r>
    <r>
      <rPr>
        <b/>
        <sz val="8"/>
        <color indexed="51"/>
        <rFont val="Arial"/>
        <family val="2"/>
      </rPr>
      <t>= MS</t>
    </r>
    <r>
      <rPr>
        <b/>
        <vertAlign val="subscript"/>
        <sz val="8"/>
        <color indexed="51"/>
        <rFont val="Arial"/>
        <family val="2"/>
      </rPr>
      <t xml:space="preserve">Treatment </t>
    </r>
    <r>
      <rPr>
        <b/>
        <sz val="8"/>
        <color indexed="51"/>
        <rFont val="Arial"/>
        <family val="2"/>
      </rPr>
      <t>/ MSE</t>
    </r>
  </si>
  <si>
    <t>p-value</t>
  </si>
  <si>
    <r>
      <rPr>
        <b/>
        <sz val="12"/>
        <rFont val="Arial"/>
        <family val="2"/>
      </rPr>
      <t>JMP 1-way ANOVA</t>
    </r>
    <r>
      <rPr>
        <sz val="10"/>
        <rFont val="Arial"/>
        <family val="2"/>
      </rPr>
      <t xml:space="preserve"> is performed using the </t>
    </r>
    <r>
      <rPr>
        <b/>
        <sz val="12"/>
        <rFont val="Arial"/>
        <family val="2"/>
      </rPr>
      <t>Fit Y by X</t>
    </r>
    <r>
      <rPr>
        <sz val="10"/>
        <rFont val="Arial"/>
        <family val="2"/>
      </rPr>
      <t xml:space="preserve"> Analysis procedure.</t>
    </r>
  </si>
  <si>
    <t>The other column has the group indicator or name for each observation.  Must be nominal</t>
  </si>
  <si>
    <t>Excel Input data</t>
  </si>
  <si>
    <t>JMP Input data</t>
  </si>
  <si>
    <t>Select A3 through B18</t>
  </si>
  <si>
    <t>Select JMP tab, Preferences &amp; enter as shown below.</t>
  </si>
  <si>
    <t>Select Fit Y by X as JMP analysis procedure &amp; enter as shown below.</t>
  </si>
  <si>
    <t>Click on red triangle to get menu and select Means/Anova. Output to right.</t>
  </si>
  <si>
    <r>
      <t>H</t>
    </r>
    <r>
      <rPr>
        <b/>
        <vertAlign val="subscript"/>
        <sz val="12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μ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B</t>
    </r>
    <r>
      <rPr>
        <b/>
        <sz val="12"/>
        <color indexed="12"/>
        <rFont val="Arial"/>
        <family val="2"/>
      </rPr>
      <t xml:space="preserve"> = μ</t>
    </r>
    <r>
      <rPr>
        <b/>
        <vertAlign val="subscript"/>
        <sz val="12"/>
        <color indexed="12"/>
        <rFont val="Arial"/>
        <family val="2"/>
      </rPr>
      <t>C</t>
    </r>
  </si>
  <si>
    <r>
      <t>H</t>
    </r>
    <r>
      <rPr>
        <b/>
        <vertAlign val="subscript"/>
        <sz val="12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At least one of the means is different</t>
    </r>
  </si>
  <si>
    <t>Data found on page 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</si>
</sst>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6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Symbol"/>
      <family val="1"/>
      <charset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12"/>
      <name val="Arial"/>
      <family val="2"/>
    </font>
    <font>
      <vertAlign val="subscript"/>
      <sz val="10"/>
      <name val="Arial"/>
      <family val="2"/>
    </font>
    <font>
      <b/>
      <vertAlign val="subscript"/>
      <sz val="12"/>
      <color indexed="12"/>
      <name val="Arial"/>
      <family val="2"/>
    </font>
    <font>
      <b/>
      <sz val="12"/>
      <color indexed="12"/>
      <name val="Symbol"/>
      <family val="1"/>
      <charset val="2"/>
    </font>
    <font>
      <b/>
      <vertAlign val="subscript"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2"/>
      <color indexed="12"/>
      <name val="Arial"/>
      <family val="2"/>
    </font>
    <font>
      <b/>
      <sz val="12"/>
      <name val="Symbol"/>
      <family val="1"/>
      <charset val="2"/>
    </font>
    <font>
      <b/>
      <vertAlign val="superscript"/>
      <sz val="12"/>
      <name val="Arial"/>
      <family val="2"/>
    </font>
    <font>
      <b/>
      <sz val="12"/>
      <name val="Calibri"/>
      <family val="2"/>
    </font>
    <font>
      <b/>
      <sz val="12"/>
      <name val="Cambria"/>
      <family val="1"/>
    </font>
    <font>
      <b/>
      <sz val="10"/>
      <color indexed="51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51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6"/>
      <name val="Arial"/>
      <family val="2"/>
    </font>
    <font>
      <b/>
      <vertAlign val="subscript"/>
      <sz val="12"/>
      <color indexed="51"/>
      <name val="Arial"/>
      <family val="2"/>
    </font>
    <font>
      <b/>
      <sz val="12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vertAlign val="subscript"/>
      <sz val="12"/>
      <color indexed="6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Calibri"/>
      <family val="2"/>
    </font>
    <font>
      <i/>
      <sz val="10"/>
      <name val="Arial"/>
      <family val="2"/>
    </font>
    <font>
      <sz val="10"/>
      <color indexed="10"/>
      <name val="Calibri"/>
      <family val="2"/>
    </font>
    <font>
      <sz val="12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b/>
      <vertAlign val="subscript"/>
      <sz val="12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1"/>
      <name val="Tahoma"/>
      <family val="2"/>
    </font>
    <font>
      <b/>
      <sz val="8"/>
      <color indexed="51"/>
      <name val="Arial"/>
      <family val="2"/>
    </font>
    <font>
      <b/>
      <vertAlign val="subscript"/>
      <sz val="8"/>
      <color indexed="51"/>
      <name val="Arial"/>
      <family val="2"/>
    </font>
    <font>
      <b/>
      <sz val="8"/>
      <color indexed="5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249977111117893"/>
      <name val="Arial"/>
      <family val="2"/>
    </font>
    <font>
      <b/>
      <sz val="12"/>
      <color theme="6" tint="-0.249977111117893"/>
      <name val="Arial"/>
      <family val="2"/>
    </font>
    <font>
      <sz val="10"/>
      <color rgb="FFFF33CC"/>
      <name val="Arial"/>
      <family val="2"/>
    </font>
    <font>
      <b/>
      <sz val="12"/>
      <color theme="9" tint="-0.499984740745262"/>
      <name val="Arial"/>
      <family val="2"/>
    </font>
    <font>
      <b/>
      <i/>
      <sz val="12"/>
      <color theme="6" tint="-0.249977111117893"/>
      <name val="Arial"/>
      <family val="2"/>
    </font>
    <font>
      <b/>
      <sz val="12"/>
      <color rgb="FF0000FF"/>
      <name val="Arial"/>
      <family val="2"/>
    </font>
    <font>
      <b/>
      <sz val="10"/>
      <color rgb="FF00B050"/>
      <name val="Arial"/>
      <family val="2"/>
    </font>
    <font>
      <b/>
      <i/>
      <sz val="12"/>
      <color theme="9" tint="-0.499984740745262"/>
      <name val="Arial"/>
      <family val="2"/>
    </font>
    <font>
      <b/>
      <sz val="10"/>
      <color rgb="FF0000FF"/>
      <name val="Arial"/>
      <family val="2"/>
    </font>
    <font>
      <b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0"/>
      <color rgb="FF0000FF"/>
      <name val="Arial"/>
      <family val="2"/>
    </font>
    <font>
      <sz val="10"/>
      <color theme="9" tint="-0.499984740745262"/>
      <name val="Arial"/>
      <family val="2"/>
    </font>
    <font>
      <b/>
      <sz val="11"/>
      <color theme="9" tint="-0.499984740745262"/>
      <name val="Arial"/>
      <family val="2"/>
    </font>
    <font>
      <sz val="12"/>
      <color theme="9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/>
    <xf numFmtId="0" fontId="4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1" xfId="0" applyFont="1" applyFill="1" applyBorder="1"/>
    <xf numFmtId="0" fontId="53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2" xfId="0" applyFont="1" applyBorder="1"/>
    <xf numFmtId="0" fontId="54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/>
    <xf numFmtId="0" fontId="55" fillId="0" borderId="0" xfId="0" applyFont="1" applyAlignment="1">
      <alignment horizontal="right"/>
    </xf>
    <xf numFmtId="0" fontId="56" fillId="0" borderId="0" xfId="0" applyFont="1"/>
    <xf numFmtId="0" fontId="29" fillId="0" borderId="0" xfId="0" applyFont="1"/>
    <xf numFmtId="0" fontId="3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1" fillId="0" borderId="0" xfId="0" applyFont="1"/>
    <xf numFmtId="0" fontId="57" fillId="0" borderId="0" xfId="0" applyFont="1"/>
    <xf numFmtId="0" fontId="55" fillId="0" borderId="0" xfId="0" applyFont="1"/>
    <xf numFmtId="0" fontId="58" fillId="0" borderId="3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/>
    <xf numFmtId="0" fontId="55" fillId="0" borderId="2" xfId="0" applyFont="1" applyFill="1" applyBorder="1" applyAlignment="1">
      <alignment horizontal="center"/>
    </xf>
    <xf numFmtId="0" fontId="55" fillId="0" borderId="2" xfId="0" applyFont="1" applyFill="1" applyBorder="1" applyAlignment="1"/>
    <xf numFmtId="0" fontId="59" fillId="0" borderId="0" xfId="0" applyFont="1"/>
    <xf numFmtId="0" fontId="60" fillId="0" borderId="0" xfId="0" applyFont="1"/>
    <xf numFmtId="0" fontId="34" fillId="0" borderId="0" xfId="0" applyFont="1"/>
    <xf numFmtId="0" fontId="35" fillId="0" borderId="0" xfId="0" applyFont="1"/>
    <xf numFmtId="0" fontId="7" fillId="3" borderId="0" xfId="0" applyFont="1" applyFill="1"/>
    <xf numFmtId="0" fontId="61" fillId="0" borderId="3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40" fillId="0" borderId="3" xfId="0" applyFont="1" applyFill="1" applyBorder="1" applyAlignment="1">
      <alignment horizontal="center"/>
    </xf>
    <xf numFmtId="0" fontId="62" fillId="3" borderId="0" xfId="0" applyFont="1" applyFill="1"/>
    <xf numFmtId="0" fontId="10" fillId="0" borderId="2" xfId="0" applyFont="1" applyBorder="1"/>
    <xf numFmtId="0" fontId="63" fillId="0" borderId="4" xfId="0" applyFont="1" applyBorder="1" applyAlignment="1">
      <alignment horizontal="right"/>
    </xf>
    <xf numFmtId="0" fontId="64" fillId="0" borderId="5" xfId="0" applyFont="1" applyBorder="1"/>
    <xf numFmtId="0" fontId="63" fillId="0" borderId="6" xfId="0" applyFont="1" applyBorder="1" applyAlignment="1">
      <alignment horizontal="right"/>
    </xf>
    <xf numFmtId="0" fontId="63" fillId="0" borderId="7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2" fillId="3" borderId="8" xfId="0" applyFont="1" applyFill="1" applyBorder="1"/>
    <xf numFmtId="0" fontId="7" fillId="3" borderId="5" xfId="0" applyFont="1" applyFill="1" applyBorder="1"/>
    <xf numFmtId="0" fontId="6" fillId="0" borderId="6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7" fillId="3" borderId="7" xfId="0" applyFont="1" applyFill="1" applyBorder="1"/>
    <xf numFmtId="0" fontId="65" fillId="0" borderId="0" xfId="0" applyFont="1"/>
    <xf numFmtId="0" fontId="66" fillId="0" borderId="0" xfId="0" applyFont="1" applyFill="1" applyBorder="1" applyAlignment="1"/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7" fillId="0" borderId="0" xfId="0" applyFont="1"/>
    <xf numFmtId="0" fontId="62" fillId="0" borderId="0" xfId="0" applyFont="1"/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0" fillId="5" borderId="0" xfId="0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/>
    <xf numFmtId="0" fontId="0" fillId="6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46" fillId="0" borderId="0" xfId="0" applyFont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0" borderId="9" xfId="0" applyBorder="1"/>
    <xf numFmtId="0" fontId="0" fillId="4" borderId="9" xfId="0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0" fillId="0" borderId="3" xfId="0" applyFont="1" applyFill="1" applyBorder="1" applyAlignment="1">
      <alignment horizontal="right" wrapText="1"/>
    </xf>
    <xf numFmtId="0" fontId="40" fillId="0" borderId="3" xfId="0" applyFont="1" applyFill="1" applyBorder="1" applyAlignment="1">
      <alignment horizontal="center" wrapText="1"/>
    </xf>
    <xf numFmtId="0" fontId="68" fillId="0" borderId="0" xfId="0" applyFont="1"/>
    <xf numFmtId="0" fontId="0" fillId="0" borderId="0" xfId="0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vertical="center" wrapText="1"/>
    </xf>
    <xf numFmtId="0" fontId="69" fillId="0" borderId="0" xfId="0" applyFont="1"/>
    <xf numFmtId="0" fontId="57" fillId="0" borderId="0" xfId="0" applyFont="1" applyAlignment="1">
      <alignment horizontal="center" vertical="center"/>
    </xf>
    <xf numFmtId="0" fontId="51" fillId="0" borderId="2" xfId="0" applyFont="1" applyBorder="1" applyAlignment="1">
      <alignment horizontal="center"/>
    </xf>
    <xf numFmtId="0" fontId="1" fillId="7" borderId="0" xfId="0" applyFont="1" applyFill="1"/>
    <xf numFmtId="0" fontId="0" fillId="7" borderId="0" xfId="0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0" fillId="0" borderId="0" xfId="0" applyFill="1"/>
    <xf numFmtId="0" fontId="1" fillId="8" borderId="0" xfId="0" applyFont="1" applyFill="1"/>
    <xf numFmtId="0" fontId="0" fillId="8" borderId="0" xfId="0" applyFill="1"/>
    <xf numFmtId="0" fontId="6" fillId="8" borderId="0" xfId="0" applyFont="1" applyFill="1" applyAlignment="1">
      <alignment horizontal="center"/>
    </xf>
    <xf numFmtId="0" fontId="6" fillId="8" borderId="0" xfId="0" applyFont="1" applyFill="1"/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/>
    <xf numFmtId="0" fontId="3" fillId="0" borderId="0" xfId="1" applyFont="1"/>
    <xf numFmtId="0" fontId="1" fillId="0" borderId="0" xfId="1"/>
    <xf numFmtId="0" fontId="1" fillId="0" borderId="0" xfId="1" applyFont="1"/>
    <xf numFmtId="0" fontId="59" fillId="0" borderId="0" xfId="1" applyFont="1"/>
    <xf numFmtId="0" fontId="6" fillId="0" borderId="0" xfId="1" applyFont="1"/>
    <xf numFmtId="0" fontId="62" fillId="4" borderId="0" xfId="1" applyFont="1" applyFill="1"/>
    <xf numFmtId="0" fontId="1" fillId="4" borderId="0" xfId="1" applyFill="1"/>
    <xf numFmtId="0" fontId="40" fillId="0" borderId="3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57" fillId="0" borderId="0" xfId="1" applyFont="1"/>
    <xf numFmtId="0" fontId="1" fillId="0" borderId="0" xfId="1" applyFill="1" applyBorder="1" applyAlignment="1">
      <alignment horizontal="center"/>
    </xf>
    <xf numFmtId="0" fontId="53" fillId="4" borderId="0" xfId="1" applyFont="1" applyFill="1"/>
    <xf numFmtId="0" fontId="6" fillId="0" borderId="0" xfId="1" applyFont="1" applyAlignment="1">
      <alignment horizontal="center"/>
    </xf>
    <xf numFmtId="0" fontId="40" fillId="0" borderId="3" xfId="1" applyFont="1" applyFill="1" applyBorder="1" applyAlignment="1">
      <alignment horizontal="right"/>
    </xf>
    <xf numFmtId="0" fontId="53" fillId="0" borderId="0" xfId="1" applyFont="1" applyAlignment="1">
      <alignment horizontal="center"/>
    </xf>
    <xf numFmtId="0" fontId="53" fillId="0" borderId="0" xfId="1" applyFont="1" applyFill="1" applyBorder="1" applyAlignment="1">
      <alignment horizontal="center"/>
    </xf>
    <xf numFmtId="0" fontId="62" fillId="0" borderId="0" xfId="1" applyFont="1" applyAlignment="1">
      <alignment horizontal="center"/>
    </xf>
    <xf numFmtId="0" fontId="62" fillId="0" borderId="0" xfId="1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70" fillId="0" borderId="2" xfId="0" applyFont="1" applyBorder="1" applyAlignment="1">
      <alignment horizontal="center"/>
    </xf>
    <xf numFmtId="0" fontId="70" fillId="0" borderId="8" xfId="0" applyFont="1" applyBorder="1" applyAlignment="1">
      <alignment horizontal="center"/>
    </xf>
    <xf numFmtId="0" fontId="3" fillId="0" borderId="0" xfId="0" quotePrefix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'Ex. Graph 1 '!$A$8:$A$22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xVal>
          <c:yVal>
            <c:numRef>
              <c:f>'Ex. Graph 1 '!$B$8:$B$22</c:f>
              <c:numCache>
                <c:formatCode>General</c:formatCode>
                <c:ptCount val="15"/>
                <c:pt idx="0">
                  <c:v>200</c:v>
                </c:pt>
                <c:pt idx="1">
                  <c:v>208</c:v>
                </c:pt>
                <c:pt idx="2">
                  <c:v>202</c:v>
                </c:pt>
                <c:pt idx="3">
                  <c:v>189</c:v>
                </c:pt>
                <c:pt idx="4">
                  <c:v>196</c:v>
                </c:pt>
                <c:pt idx="5">
                  <c:v>207</c:v>
                </c:pt>
                <c:pt idx="6">
                  <c:v>212</c:v>
                </c:pt>
                <c:pt idx="7">
                  <c:v>205</c:v>
                </c:pt>
                <c:pt idx="8">
                  <c:v>195</c:v>
                </c:pt>
                <c:pt idx="9">
                  <c:v>201</c:v>
                </c:pt>
                <c:pt idx="10">
                  <c:v>202</c:v>
                </c:pt>
                <c:pt idx="11">
                  <c:v>198</c:v>
                </c:pt>
                <c:pt idx="12">
                  <c:v>190</c:v>
                </c:pt>
                <c:pt idx="13">
                  <c:v>186</c:v>
                </c:pt>
                <c:pt idx="14">
                  <c:v>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51-4A77-B3EE-60961429F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569664"/>
        <c:axId val="1"/>
      </c:scatterChart>
      <c:valAx>
        <c:axId val="86856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1 = Appraiser A, 2 = Appraiser B &amp; 3 = Appraiser 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Appraised Value of a Property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8569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'Ex. Graph 2'!$B$8</c:f>
              <c:strCache>
                <c:ptCount val="1"/>
                <c:pt idx="0">
                  <c:v>Appraiser C</c:v>
                </c:pt>
              </c:strCache>
            </c:strRef>
          </c:tx>
          <c:spPr>
            <a:ln w="28575">
              <a:noFill/>
            </a:ln>
          </c:spPr>
          <c:xVal>
            <c:numRef>
              <c:f>'Ex. Graph 2'!$A$9:$A$26</c:f>
              <c:numCache>
                <c:formatCode>General</c:formatCode>
                <c:ptCount val="18"/>
                <c:pt idx="0">
                  <c:v>200</c:v>
                </c:pt>
                <c:pt idx="1">
                  <c:v>208</c:v>
                </c:pt>
                <c:pt idx="2">
                  <c:v>202</c:v>
                </c:pt>
                <c:pt idx="3">
                  <c:v>189</c:v>
                </c:pt>
                <c:pt idx="4">
                  <c:v>196</c:v>
                </c:pt>
                <c:pt idx="5">
                  <c:v>199</c:v>
                </c:pt>
                <c:pt idx="6">
                  <c:v>207</c:v>
                </c:pt>
                <c:pt idx="7">
                  <c:v>212</c:v>
                </c:pt>
                <c:pt idx="8">
                  <c:v>205</c:v>
                </c:pt>
                <c:pt idx="9">
                  <c:v>195</c:v>
                </c:pt>
                <c:pt idx="10">
                  <c:v>201</c:v>
                </c:pt>
                <c:pt idx="11">
                  <c:v>204</c:v>
                </c:pt>
                <c:pt idx="12">
                  <c:v>202</c:v>
                </c:pt>
                <c:pt idx="13">
                  <c:v>198</c:v>
                </c:pt>
                <c:pt idx="14">
                  <c:v>190</c:v>
                </c:pt>
                <c:pt idx="15">
                  <c:v>186</c:v>
                </c:pt>
                <c:pt idx="16">
                  <c:v>194</c:v>
                </c:pt>
                <c:pt idx="17">
                  <c:v>194</c:v>
                </c:pt>
              </c:numCache>
            </c:numRef>
          </c:xVal>
          <c:yVal>
            <c:numRef>
              <c:f>'Ex. Graph 2'!$B$9:$B$26</c:f>
              <c:numCache>
                <c:formatCode>General</c:formatCode>
                <c:ptCount val="18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ED-45EF-A4E0-43E89263D61E}"/>
            </c:ext>
          </c:extLst>
        </c:ser>
        <c:ser>
          <c:idx val="1"/>
          <c:order val="1"/>
          <c:tx>
            <c:strRef>
              <c:f>'Ex. Graph 2'!$C$8</c:f>
              <c:strCache>
                <c:ptCount val="1"/>
                <c:pt idx="0">
                  <c:v>Appraiser B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'Ex. Graph 2'!$A$9:$A$26</c:f>
              <c:numCache>
                <c:formatCode>General</c:formatCode>
                <c:ptCount val="18"/>
                <c:pt idx="0">
                  <c:v>200</c:v>
                </c:pt>
                <c:pt idx="1">
                  <c:v>208</c:v>
                </c:pt>
                <c:pt idx="2">
                  <c:v>202</c:v>
                </c:pt>
                <c:pt idx="3">
                  <c:v>189</c:v>
                </c:pt>
                <c:pt idx="4">
                  <c:v>196</c:v>
                </c:pt>
                <c:pt idx="5">
                  <c:v>199</c:v>
                </c:pt>
                <c:pt idx="6">
                  <c:v>207</c:v>
                </c:pt>
                <c:pt idx="7">
                  <c:v>212</c:v>
                </c:pt>
                <c:pt idx="8">
                  <c:v>205</c:v>
                </c:pt>
                <c:pt idx="9">
                  <c:v>195</c:v>
                </c:pt>
                <c:pt idx="10">
                  <c:v>201</c:v>
                </c:pt>
                <c:pt idx="11">
                  <c:v>204</c:v>
                </c:pt>
                <c:pt idx="12">
                  <c:v>202</c:v>
                </c:pt>
                <c:pt idx="13">
                  <c:v>198</c:v>
                </c:pt>
                <c:pt idx="14">
                  <c:v>190</c:v>
                </c:pt>
                <c:pt idx="15">
                  <c:v>186</c:v>
                </c:pt>
                <c:pt idx="16">
                  <c:v>194</c:v>
                </c:pt>
                <c:pt idx="17">
                  <c:v>194</c:v>
                </c:pt>
              </c:numCache>
            </c:numRef>
          </c:xVal>
          <c:yVal>
            <c:numRef>
              <c:f>'Ex. Graph 2'!$C$9:$C$26</c:f>
              <c:numCache>
                <c:formatCode>General</c:formatCode>
                <c:ptCount val="18"/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ED-45EF-A4E0-43E89263D61E}"/>
            </c:ext>
          </c:extLst>
        </c:ser>
        <c:ser>
          <c:idx val="2"/>
          <c:order val="2"/>
          <c:tx>
            <c:strRef>
              <c:f>'Ex. Graph 2'!$D$8</c:f>
              <c:strCache>
                <c:ptCount val="1"/>
                <c:pt idx="0">
                  <c:v>Appraiser 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</c:spPr>
          </c:marker>
          <c:xVal>
            <c:numRef>
              <c:f>'Ex. Graph 2'!$A$9:$A$26</c:f>
              <c:numCache>
                <c:formatCode>General</c:formatCode>
                <c:ptCount val="18"/>
                <c:pt idx="0">
                  <c:v>200</c:v>
                </c:pt>
                <c:pt idx="1">
                  <c:v>208</c:v>
                </c:pt>
                <c:pt idx="2">
                  <c:v>202</c:v>
                </c:pt>
                <c:pt idx="3">
                  <c:v>189</c:v>
                </c:pt>
                <c:pt idx="4">
                  <c:v>196</c:v>
                </c:pt>
                <c:pt idx="5">
                  <c:v>199</c:v>
                </c:pt>
                <c:pt idx="6">
                  <c:v>207</c:v>
                </c:pt>
                <c:pt idx="7">
                  <c:v>212</c:v>
                </c:pt>
                <c:pt idx="8">
                  <c:v>205</c:v>
                </c:pt>
                <c:pt idx="9">
                  <c:v>195</c:v>
                </c:pt>
                <c:pt idx="10">
                  <c:v>201</c:v>
                </c:pt>
                <c:pt idx="11">
                  <c:v>204</c:v>
                </c:pt>
                <c:pt idx="12">
                  <c:v>202</c:v>
                </c:pt>
                <c:pt idx="13">
                  <c:v>198</c:v>
                </c:pt>
                <c:pt idx="14">
                  <c:v>190</c:v>
                </c:pt>
                <c:pt idx="15">
                  <c:v>186</c:v>
                </c:pt>
                <c:pt idx="16">
                  <c:v>194</c:v>
                </c:pt>
                <c:pt idx="17">
                  <c:v>194</c:v>
                </c:pt>
              </c:numCache>
            </c:numRef>
          </c:xVal>
          <c:yVal>
            <c:numRef>
              <c:f>'Ex. Graph 2'!$D$9:$D$26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ED-45EF-A4E0-43E89263D61E}"/>
            </c:ext>
          </c:extLst>
        </c:ser>
        <c:ser>
          <c:idx val="3"/>
          <c:order val="3"/>
          <c:tx>
            <c:strRef>
              <c:f>'Ex. Graph 2'!$E$8</c:f>
              <c:strCache>
                <c:ptCount val="1"/>
                <c:pt idx="0">
                  <c:v>Group Mean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</c:spPr>
          </c:marker>
          <c:xVal>
            <c:numRef>
              <c:f>'Ex. Graph 2'!$A$9:$A$26</c:f>
              <c:numCache>
                <c:formatCode>General</c:formatCode>
                <c:ptCount val="18"/>
                <c:pt idx="0">
                  <c:v>200</c:v>
                </c:pt>
                <c:pt idx="1">
                  <c:v>208</c:v>
                </c:pt>
                <c:pt idx="2">
                  <c:v>202</c:v>
                </c:pt>
                <c:pt idx="3">
                  <c:v>189</c:v>
                </c:pt>
                <c:pt idx="4">
                  <c:v>196</c:v>
                </c:pt>
                <c:pt idx="5">
                  <c:v>199</c:v>
                </c:pt>
                <c:pt idx="6">
                  <c:v>207</c:v>
                </c:pt>
                <c:pt idx="7">
                  <c:v>212</c:v>
                </c:pt>
                <c:pt idx="8">
                  <c:v>205</c:v>
                </c:pt>
                <c:pt idx="9">
                  <c:v>195</c:v>
                </c:pt>
                <c:pt idx="10">
                  <c:v>201</c:v>
                </c:pt>
                <c:pt idx="11">
                  <c:v>204</c:v>
                </c:pt>
                <c:pt idx="12">
                  <c:v>202</c:v>
                </c:pt>
                <c:pt idx="13">
                  <c:v>198</c:v>
                </c:pt>
                <c:pt idx="14">
                  <c:v>190</c:v>
                </c:pt>
                <c:pt idx="15">
                  <c:v>186</c:v>
                </c:pt>
                <c:pt idx="16">
                  <c:v>194</c:v>
                </c:pt>
                <c:pt idx="17">
                  <c:v>194</c:v>
                </c:pt>
              </c:numCache>
            </c:numRef>
          </c:xVal>
          <c:yVal>
            <c:numRef>
              <c:f>'Ex. Graph 2'!$E$9:$E$26</c:f>
              <c:numCache>
                <c:formatCode>General</c:formatCode>
                <c:ptCount val="18"/>
                <c:pt idx="5">
                  <c:v>1.1499999999999999</c:v>
                </c:pt>
                <c:pt idx="11">
                  <c:v>2.15</c:v>
                </c:pt>
                <c:pt idx="17">
                  <c:v>3.15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7ED-45EF-A4E0-43E89263D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768848"/>
        <c:axId val="1"/>
      </c:scatterChart>
      <c:valAx>
        <c:axId val="872768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Appraised Value of Property (Thousands of Dollars)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2768848"/>
        <c:crosses val="autoZero"/>
        <c:crossBetween val="midCat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10692112031746E-2"/>
          <c:y val="9.5435878006430733E-2"/>
          <c:w val="0.8936542647592135"/>
          <c:h val="0.77178579605200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'Simulation Graph'!$C$7</c:f>
              <c:strCache>
                <c:ptCount val="1"/>
                <c:pt idx="0">
                  <c:v>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'Simulation Graph'!$B$8:$B$51</c:f>
              <c:numCache>
                <c:formatCode>General</c:formatCode>
                <c:ptCount val="44"/>
                <c:pt idx="0">
                  <c:v>44.16151777127866</c:v>
                </c:pt>
                <c:pt idx="1">
                  <c:v>78.066313553184074</c:v>
                </c:pt>
                <c:pt idx="2">
                  <c:v>46.348697524030463</c:v>
                </c:pt>
                <c:pt idx="3">
                  <c:v>60.289553482931694</c:v>
                </c:pt>
                <c:pt idx="4">
                  <c:v>43.486121824380007</c:v>
                </c:pt>
                <c:pt idx="5">
                  <c:v>41.334746562780779</c:v>
                </c:pt>
                <c:pt idx="6">
                  <c:v>44.501002463283605</c:v>
                </c:pt>
                <c:pt idx="7">
                  <c:v>43.005812810548832</c:v>
                </c:pt>
                <c:pt idx="8">
                  <c:v>49.702346177894647</c:v>
                </c:pt>
                <c:pt idx="9">
                  <c:v>27.635099005335618</c:v>
                </c:pt>
                <c:pt idx="10">
                  <c:v>44.083382137648456</c:v>
                </c:pt>
                <c:pt idx="11">
                  <c:v>55.096133391865528</c:v>
                </c:pt>
                <c:pt idx="12">
                  <c:v>42.968691920329007</c:v>
                </c:pt>
                <c:pt idx="13">
                  <c:v>53.229360103558882</c:v>
                </c:pt>
                <c:pt idx="14">
                  <c:v>28.297291674819306</c:v>
                </c:pt>
                <c:pt idx="15">
                  <c:v>52.027581733405547</c:v>
                </c:pt>
                <c:pt idx="16">
                  <c:v>55.318212316718977</c:v>
                </c:pt>
                <c:pt idx="17">
                  <c:v>58.292992549312856</c:v>
                </c:pt>
                <c:pt idx="18">
                  <c:v>48.15515360531198</c:v>
                </c:pt>
                <c:pt idx="19">
                  <c:v>43.460919849572662</c:v>
                </c:pt>
                <c:pt idx="20">
                  <c:v>63.093343239223408</c:v>
                </c:pt>
                <c:pt idx="21">
                  <c:v>51.826935047575532</c:v>
                </c:pt>
                <c:pt idx="22">
                  <c:v>67.577871403261469</c:v>
                </c:pt>
                <c:pt idx="23">
                  <c:v>66.695121109672556</c:v>
                </c:pt>
                <c:pt idx="24">
                  <c:v>43.238927191622736</c:v>
                </c:pt>
                <c:pt idx="25">
                  <c:v>51.882732945319184</c:v>
                </c:pt>
                <c:pt idx="26">
                  <c:v>46.682881319504546</c:v>
                </c:pt>
                <c:pt idx="27">
                  <c:v>46.60001269912842</c:v>
                </c:pt>
                <c:pt idx="28">
                  <c:v>52.879854712489397</c:v>
                </c:pt>
                <c:pt idx="29">
                  <c:v>49.583185587451943</c:v>
                </c:pt>
                <c:pt idx="30">
                  <c:v>56.603087308201921</c:v>
                </c:pt>
                <c:pt idx="31">
                  <c:v>45.898217202694937</c:v>
                </c:pt>
                <c:pt idx="32">
                  <c:v>43.635880321691111</c:v>
                </c:pt>
                <c:pt idx="33">
                  <c:v>42.087052072606014</c:v>
                </c:pt>
                <c:pt idx="34">
                  <c:v>42.033521607156089</c:v>
                </c:pt>
                <c:pt idx="35">
                  <c:v>51.786031277132118</c:v>
                </c:pt>
                <c:pt idx="36">
                  <c:v>34.009509629745281</c:v>
                </c:pt>
                <c:pt idx="37">
                  <c:v>53.602251274209387</c:v>
                </c:pt>
                <c:pt idx="38">
                  <c:v>43.180372791401666</c:v>
                </c:pt>
                <c:pt idx="39">
                  <c:v>52.963977532935139</c:v>
                </c:pt>
                <c:pt idx="40">
                  <c:v>47.853121117564839</c:v>
                </c:pt>
                <c:pt idx="41">
                  <c:v>48.092971928254315</c:v>
                </c:pt>
                <c:pt idx="42">
                  <c:v>54.006086525524914</c:v>
                </c:pt>
                <c:pt idx="43">
                  <c:v>46.579990101777362</c:v>
                </c:pt>
              </c:numCache>
            </c:numRef>
          </c:xVal>
          <c:yVal>
            <c:numRef>
              <c:f>'Simulation Graph'!$C$8:$C$51</c:f>
              <c:numCache>
                <c:formatCode>General</c:formatCode>
                <c:ptCount val="4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9E-4AC8-950E-C59C4C13A050}"/>
            </c:ext>
          </c:extLst>
        </c:ser>
        <c:ser>
          <c:idx val="1"/>
          <c:order val="1"/>
          <c:tx>
            <c:strRef>
              <c:f>'Simulation Graph'!$D$7</c:f>
              <c:strCache>
                <c:ptCount val="1"/>
                <c:pt idx="0">
                  <c:v>Group Mean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'Simulation Graph'!$B$8:$B$51</c:f>
              <c:numCache>
                <c:formatCode>General</c:formatCode>
                <c:ptCount val="44"/>
                <c:pt idx="0">
                  <c:v>44.16151777127866</c:v>
                </c:pt>
                <c:pt idx="1">
                  <c:v>78.066313553184074</c:v>
                </c:pt>
                <c:pt idx="2">
                  <c:v>46.348697524030463</c:v>
                </c:pt>
                <c:pt idx="3">
                  <c:v>60.289553482931694</c:v>
                </c:pt>
                <c:pt idx="4">
                  <c:v>43.486121824380007</c:v>
                </c:pt>
                <c:pt idx="5">
                  <c:v>41.334746562780779</c:v>
                </c:pt>
                <c:pt idx="6">
                  <c:v>44.501002463283605</c:v>
                </c:pt>
                <c:pt idx="7">
                  <c:v>43.005812810548832</c:v>
                </c:pt>
                <c:pt idx="8">
                  <c:v>49.702346177894647</c:v>
                </c:pt>
                <c:pt idx="9">
                  <c:v>27.635099005335618</c:v>
                </c:pt>
                <c:pt idx="10">
                  <c:v>44.083382137648456</c:v>
                </c:pt>
                <c:pt idx="11">
                  <c:v>55.096133391865528</c:v>
                </c:pt>
                <c:pt idx="12">
                  <c:v>42.968691920329007</c:v>
                </c:pt>
                <c:pt idx="13">
                  <c:v>53.229360103558882</c:v>
                </c:pt>
                <c:pt idx="14">
                  <c:v>28.297291674819306</c:v>
                </c:pt>
                <c:pt idx="15">
                  <c:v>52.027581733405547</c:v>
                </c:pt>
                <c:pt idx="16">
                  <c:v>55.318212316718977</c:v>
                </c:pt>
                <c:pt idx="17">
                  <c:v>58.292992549312856</c:v>
                </c:pt>
                <c:pt idx="18">
                  <c:v>48.15515360531198</c:v>
                </c:pt>
                <c:pt idx="19">
                  <c:v>43.460919849572662</c:v>
                </c:pt>
                <c:pt idx="20">
                  <c:v>63.093343239223408</c:v>
                </c:pt>
                <c:pt idx="21">
                  <c:v>51.826935047575532</c:v>
                </c:pt>
                <c:pt idx="22">
                  <c:v>67.577871403261469</c:v>
                </c:pt>
                <c:pt idx="23">
                  <c:v>66.695121109672556</c:v>
                </c:pt>
                <c:pt idx="24">
                  <c:v>43.238927191622736</c:v>
                </c:pt>
                <c:pt idx="25">
                  <c:v>51.882732945319184</c:v>
                </c:pt>
                <c:pt idx="26">
                  <c:v>46.682881319504546</c:v>
                </c:pt>
                <c:pt idx="27">
                  <c:v>46.60001269912842</c:v>
                </c:pt>
                <c:pt idx="28">
                  <c:v>52.879854712489397</c:v>
                </c:pt>
                <c:pt idx="29">
                  <c:v>49.583185587451943</c:v>
                </c:pt>
                <c:pt idx="30">
                  <c:v>56.603087308201921</c:v>
                </c:pt>
                <c:pt idx="31">
                  <c:v>45.898217202694937</c:v>
                </c:pt>
                <c:pt idx="32">
                  <c:v>43.635880321691111</c:v>
                </c:pt>
                <c:pt idx="33">
                  <c:v>42.087052072606014</c:v>
                </c:pt>
                <c:pt idx="34">
                  <c:v>42.033521607156089</c:v>
                </c:pt>
                <c:pt idx="35">
                  <c:v>51.786031277132118</c:v>
                </c:pt>
                <c:pt idx="36">
                  <c:v>34.009509629745281</c:v>
                </c:pt>
                <c:pt idx="37">
                  <c:v>53.602251274209387</c:v>
                </c:pt>
                <c:pt idx="38">
                  <c:v>43.180372791401666</c:v>
                </c:pt>
                <c:pt idx="39">
                  <c:v>52.963977532935139</c:v>
                </c:pt>
                <c:pt idx="40">
                  <c:v>47.853121117564839</c:v>
                </c:pt>
                <c:pt idx="41">
                  <c:v>48.092971928254315</c:v>
                </c:pt>
                <c:pt idx="42">
                  <c:v>54.006086525524914</c:v>
                </c:pt>
                <c:pt idx="43">
                  <c:v>46.579990101777362</c:v>
                </c:pt>
              </c:numCache>
            </c:numRef>
          </c:xVal>
          <c:yVal>
            <c:numRef>
              <c:f>'Simulation Graph'!$D$8:$D$51</c:f>
              <c:numCache>
                <c:formatCode>General</c:formatCode>
                <c:ptCount val="44"/>
                <c:pt idx="40">
                  <c:v>0.85</c:v>
                </c:pt>
                <c:pt idx="41">
                  <c:v>1.85</c:v>
                </c:pt>
                <c:pt idx="42">
                  <c:v>2.85</c:v>
                </c:pt>
                <c:pt idx="43">
                  <c:v>3.85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9E-4AC8-950E-C59C4C13A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658448"/>
        <c:axId val="1"/>
      </c:scatterChart>
      <c:valAx>
        <c:axId val="313658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4.5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658448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0116337885685382"/>
          <c:y val="0.38218823366503646"/>
          <c:w val="0.17505613770964518"/>
          <c:h val="0.13010769337286082"/>
        </c:manualLayout>
      </c:layout>
      <c:overlay val="1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 factor graph'!$B$1</c:f>
              <c:strCache>
                <c:ptCount val="1"/>
                <c:pt idx="0">
                  <c:v>Appraiser A</c:v>
                </c:pt>
              </c:strCache>
            </c:strRef>
          </c:tx>
          <c:spPr>
            <a:ln w="28575">
              <a:noFill/>
            </a:ln>
          </c:spPr>
          <c:xVal>
            <c:numRef>
              <c:f>'2 factor graph'!$A$2:$A$6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'2 factor graph'!$B$2:$B$6</c:f>
              <c:numCache>
                <c:formatCode>General</c:formatCode>
                <c:ptCount val="5"/>
                <c:pt idx="0">
                  <c:v>200</c:v>
                </c:pt>
                <c:pt idx="1">
                  <c:v>208</c:v>
                </c:pt>
                <c:pt idx="2">
                  <c:v>202</c:v>
                </c:pt>
                <c:pt idx="3">
                  <c:v>189</c:v>
                </c:pt>
                <c:pt idx="4">
                  <c:v>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2D-4688-92DA-EC369B36DF44}"/>
            </c:ext>
          </c:extLst>
        </c:ser>
        <c:ser>
          <c:idx val="1"/>
          <c:order val="1"/>
          <c:tx>
            <c:strRef>
              <c:f>'2 factor graph'!$C$1</c:f>
              <c:strCache>
                <c:ptCount val="1"/>
                <c:pt idx="0">
                  <c:v>Appraiser B</c:v>
                </c:pt>
              </c:strCache>
            </c:strRef>
          </c:tx>
          <c:spPr>
            <a:ln w="28575">
              <a:noFill/>
            </a:ln>
          </c:spPr>
          <c:xVal>
            <c:numRef>
              <c:f>'2 factor graph'!$A$2:$A$6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'2 factor graph'!$C$2:$C$6</c:f>
              <c:numCache>
                <c:formatCode>General</c:formatCode>
                <c:ptCount val="5"/>
                <c:pt idx="0">
                  <c:v>207</c:v>
                </c:pt>
                <c:pt idx="1">
                  <c:v>212</c:v>
                </c:pt>
                <c:pt idx="2">
                  <c:v>205</c:v>
                </c:pt>
                <c:pt idx="3">
                  <c:v>195</c:v>
                </c:pt>
                <c:pt idx="4">
                  <c:v>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2D-4688-92DA-EC369B36DF44}"/>
            </c:ext>
          </c:extLst>
        </c:ser>
        <c:ser>
          <c:idx val="2"/>
          <c:order val="2"/>
          <c:tx>
            <c:strRef>
              <c:f>'2 factor graph'!$D$1</c:f>
              <c:strCache>
                <c:ptCount val="1"/>
                <c:pt idx="0">
                  <c:v>Appraiser C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'2 factor graph'!$A$2:$A$6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'2 factor graph'!$D$2:$D$6</c:f>
              <c:numCache>
                <c:formatCode>General</c:formatCode>
                <c:ptCount val="5"/>
                <c:pt idx="0">
                  <c:v>202</c:v>
                </c:pt>
                <c:pt idx="1">
                  <c:v>198</c:v>
                </c:pt>
                <c:pt idx="2">
                  <c:v>190</c:v>
                </c:pt>
                <c:pt idx="3">
                  <c:v>186</c:v>
                </c:pt>
                <c:pt idx="4">
                  <c:v>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2D-4688-92DA-EC369B36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985584"/>
        <c:axId val="1"/>
      </c:scatterChart>
      <c:valAx>
        <c:axId val="86798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Property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Property  Value (thousands of dollars)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7985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815426760179563"/>
          <c:y val="0.18460913491341222"/>
          <c:w val="0.15607647404730152"/>
          <c:h val="0.1817378229731333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6.png"/><Relationship Id="rId1" Type="http://schemas.openxmlformats.org/officeDocument/2006/relationships/image" Target="../media/image2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image" Target="../media/image15.emf"/><Relationship Id="rId18" Type="http://schemas.openxmlformats.org/officeDocument/2006/relationships/customXml" Target="../ink/ink9.xml"/><Relationship Id="rId26" Type="http://schemas.openxmlformats.org/officeDocument/2006/relationships/customXml" Target="../ink/ink13.xml"/><Relationship Id="rId3" Type="http://schemas.openxmlformats.org/officeDocument/2006/relationships/image" Target="../media/image10.emf"/><Relationship Id="rId21" Type="http://schemas.openxmlformats.org/officeDocument/2006/relationships/image" Target="../media/image19.emf"/><Relationship Id="rId7" Type="http://schemas.openxmlformats.org/officeDocument/2006/relationships/image" Target="../media/image12.emf"/><Relationship Id="rId12" Type="http://schemas.openxmlformats.org/officeDocument/2006/relationships/customXml" Target="../ink/ink6.xml"/><Relationship Id="rId17" Type="http://schemas.openxmlformats.org/officeDocument/2006/relationships/image" Target="../media/image17.emf"/><Relationship Id="rId25" Type="http://schemas.openxmlformats.org/officeDocument/2006/relationships/image" Target="../media/image21.emf"/><Relationship Id="rId2" Type="http://schemas.openxmlformats.org/officeDocument/2006/relationships/customXml" Target="../ink/ink1.xml"/><Relationship Id="rId16" Type="http://schemas.openxmlformats.org/officeDocument/2006/relationships/customXml" Target="../ink/ink8.xml"/><Relationship Id="rId20" Type="http://schemas.openxmlformats.org/officeDocument/2006/relationships/customXml" Target="../ink/ink10.xml"/><Relationship Id="rId1" Type="http://schemas.openxmlformats.org/officeDocument/2006/relationships/image" Target="../media/image9.png"/><Relationship Id="rId6" Type="http://schemas.openxmlformats.org/officeDocument/2006/relationships/customXml" Target="../ink/ink3.xml"/><Relationship Id="rId11" Type="http://schemas.openxmlformats.org/officeDocument/2006/relationships/image" Target="../media/image14.emf"/><Relationship Id="rId24" Type="http://schemas.openxmlformats.org/officeDocument/2006/relationships/customXml" Target="../ink/ink12.xml"/><Relationship Id="rId5" Type="http://schemas.openxmlformats.org/officeDocument/2006/relationships/image" Target="../media/image11.emf"/><Relationship Id="rId15" Type="http://schemas.openxmlformats.org/officeDocument/2006/relationships/image" Target="../media/image16.emf"/><Relationship Id="rId23" Type="http://schemas.openxmlformats.org/officeDocument/2006/relationships/image" Target="../media/image20.emf"/><Relationship Id="rId10" Type="http://schemas.openxmlformats.org/officeDocument/2006/relationships/customXml" Target="../ink/ink5.xml"/><Relationship Id="rId19" Type="http://schemas.openxmlformats.org/officeDocument/2006/relationships/image" Target="../media/image18.emf"/><Relationship Id="rId4" Type="http://schemas.openxmlformats.org/officeDocument/2006/relationships/customXml" Target="../ink/ink2.xml"/><Relationship Id="rId9" Type="http://schemas.openxmlformats.org/officeDocument/2006/relationships/image" Target="../media/image13.emf"/><Relationship Id="rId14" Type="http://schemas.openxmlformats.org/officeDocument/2006/relationships/customXml" Target="../ink/ink7.xml"/><Relationship Id="rId22" Type="http://schemas.openxmlformats.org/officeDocument/2006/relationships/customXml" Target="../ink/ink11.xml"/><Relationship Id="rId27" Type="http://schemas.openxmlformats.org/officeDocument/2006/relationships/image" Target="../media/image2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0</xdr:col>
      <xdr:colOff>1009650</xdr:colOff>
      <xdr:row>3</xdr:row>
      <xdr:rowOff>171450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293E936-6CE2-49B0-A809-651EC6A55A0B}"/>
            </a:ext>
          </a:extLst>
        </xdr:cNvPr>
        <xdr:cNvSpPr txBox="1">
          <a:spLocks noChangeArrowheads="1"/>
        </xdr:cNvSpPr>
      </xdr:nvSpPr>
      <xdr:spPr bwMode="auto">
        <a:xfrm>
          <a:off x="9525" y="342900"/>
          <a:ext cx="1000125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8000"/>
              </a:solidFill>
              <a:latin typeface="Arial"/>
              <a:cs typeface="Arial"/>
            </a:rPr>
            <a:t>Phenomenon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8000"/>
              </a:solidFill>
              <a:latin typeface="Arial"/>
              <a:cs typeface="Arial"/>
            </a:rPr>
            <a:t>Parameters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0</xdr:col>
      <xdr:colOff>1009650</xdr:colOff>
      <xdr:row>10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9B294DC-EFD7-416F-93EF-9CDF77520175}"/>
            </a:ext>
          </a:extLst>
        </xdr:cNvPr>
        <xdr:cNvSpPr txBox="1">
          <a:spLocks noChangeArrowheads="1"/>
        </xdr:cNvSpPr>
      </xdr:nvSpPr>
      <xdr:spPr bwMode="auto">
        <a:xfrm>
          <a:off x="9525" y="1200150"/>
          <a:ext cx="10001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Sample Statistics</a:t>
          </a:r>
        </a:p>
      </xdr:txBody>
    </xdr:sp>
    <xdr:clientData/>
  </xdr:twoCellAnchor>
  <xdr:twoCellAnchor>
    <xdr:from>
      <xdr:col>2</xdr:col>
      <xdr:colOff>9526</xdr:colOff>
      <xdr:row>12</xdr:row>
      <xdr:rowOff>9524</xdr:rowOff>
    </xdr:from>
    <xdr:to>
      <xdr:col>12</xdr:col>
      <xdr:colOff>47625</xdr:colOff>
      <xdr:row>14</xdr:row>
      <xdr:rowOff>66675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A883361B-C891-49E3-A649-9523268FEC93}"/>
            </a:ext>
          </a:extLst>
        </xdr:cNvPr>
        <xdr:cNvSpPr txBox="1">
          <a:spLocks noChangeArrowheads="1"/>
        </xdr:cNvSpPr>
      </xdr:nvSpPr>
      <xdr:spPr bwMode="auto">
        <a:xfrm>
          <a:off x="2457451" y="1904999"/>
          <a:ext cx="5114924" cy="5334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r>
            <a:rPr lang="en-US" sz="10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is supported if all sample mean values are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NOT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close to each other. </a:t>
          </a:r>
        </a:p>
        <a:p>
          <a:pPr algn="l" rtl="0">
            <a:defRPr sz="1000"/>
          </a:pPr>
          <a:r>
            <a:rPr lang="en-US" sz="1000" b="1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(i.e. There is a difference between sample means and the variability between means is </a:t>
          </a:r>
          <a:r>
            <a:rPr lang="en-US" sz="1200" b="1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larger</a:t>
          </a:r>
          <a:r>
            <a:rPr lang="en-US" sz="1000" b="1" i="1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than anticipated.)</a:t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6</xdr:col>
      <xdr:colOff>228600</xdr:colOff>
      <xdr:row>26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48BB6F6-956C-4B84-8B8F-BCD8C190A187}"/>
            </a:ext>
          </a:extLst>
        </xdr:cNvPr>
        <xdr:cNvSpPr txBox="1"/>
      </xdr:nvSpPr>
      <xdr:spPr>
        <a:xfrm>
          <a:off x="0" y="3962400"/>
          <a:ext cx="44577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 null and alternate hypotheses above for variances </a:t>
          </a:r>
          <a:r>
            <a:rPr lang="en-US" sz="1100" baseline="0"/>
            <a:t>are equivalent to the null and alternate  hypotheses above for the four means .  </a:t>
          </a:r>
          <a:endParaRPr lang="en-US" sz="1100"/>
        </a:p>
      </xdr:txBody>
    </xdr:sp>
    <xdr:clientData/>
  </xdr:twoCellAnchor>
  <xdr:twoCellAnchor>
    <xdr:from>
      <xdr:col>9</xdr:col>
      <xdr:colOff>19050</xdr:colOff>
      <xdr:row>19</xdr:row>
      <xdr:rowOff>85725</xdr:rowOff>
    </xdr:from>
    <xdr:to>
      <xdr:col>13</xdr:col>
      <xdr:colOff>447675</xdr:colOff>
      <xdr:row>24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7B6FB9B-02FF-48F4-9A1C-0494DA5276A4}"/>
            </a:ext>
          </a:extLst>
        </xdr:cNvPr>
        <xdr:cNvSpPr txBox="1"/>
      </xdr:nvSpPr>
      <xdr:spPr>
        <a:xfrm>
          <a:off x="5715000" y="3248025"/>
          <a:ext cx="2867025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accent5">
                  <a:lumMod val="75000"/>
                </a:schemeClr>
              </a:solidFill>
            </a:rPr>
            <a:t>The Alternate</a:t>
          </a:r>
          <a:r>
            <a:rPr lang="en-US" sz="1100" b="1" baseline="0">
              <a:solidFill>
                <a:schemeClr val="accent5">
                  <a:lumMod val="75000"/>
                </a:schemeClr>
              </a:solidFill>
            </a:rPr>
            <a:t> hypothesis of at least one mean being different is supported </a:t>
          </a:r>
          <a:r>
            <a:rPr lang="en-US" sz="1100" b="1" u="sng" baseline="0">
              <a:solidFill>
                <a:schemeClr val="accent5">
                  <a:lumMod val="75000"/>
                </a:schemeClr>
              </a:solidFill>
            </a:rPr>
            <a:t>only </a:t>
          </a:r>
          <a:r>
            <a:rPr lang="en-US" sz="1100" b="1" baseline="0">
              <a:solidFill>
                <a:schemeClr val="accent5">
                  <a:lumMod val="75000"/>
                </a:schemeClr>
              </a:solidFill>
            </a:rPr>
            <a:t>when the variance Between means is </a:t>
          </a:r>
          <a:r>
            <a:rPr lang="en-US" sz="1100" b="1" baseline="0">
              <a:solidFill>
                <a:sysClr val="windowText" lastClr="000000"/>
              </a:solidFill>
            </a:rPr>
            <a:t>Greater  than </a:t>
          </a:r>
          <a:r>
            <a:rPr lang="en-US" sz="1100" b="1" baseline="0">
              <a:solidFill>
                <a:schemeClr val="accent5">
                  <a:lumMod val="75000"/>
                </a:schemeClr>
              </a:solidFill>
            </a:rPr>
            <a:t>the variance Within the groups.</a:t>
          </a:r>
        </a:p>
        <a:p>
          <a:r>
            <a:rPr lang="en-US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This a 1-tail upper-tail test.</a:t>
          </a:r>
          <a:endParaRPr lang="en-US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</xdr:row>
          <xdr:rowOff>9525</xdr:rowOff>
        </xdr:from>
        <xdr:to>
          <xdr:col>2</xdr:col>
          <xdr:colOff>247650</xdr:colOff>
          <xdr:row>9</xdr:row>
          <xdr:rowOff>28575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AA89D817-BCA3-4FF7-AD73-4A4CB14AA5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7</xdr:row>
          <xdr:rowOff>19050</xdr:rowOff>
        </xdr:from>
        <xdr:to>
          <xdr:col>3</xdr:col>
          <xdr:colOff>285750</xdr:colOff>
          <xdr:row>9</xdr:row>
          <xdr:rowOff>19050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5440E72E-343B-43C5-B9BC-51A519946C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</xdr:row>
          <xdr:rowOff>28575</xdr:rowOff>
        </xdr:from>
        <xdr:to>
          <xdr:col>4</xdr:col>
          <xdr:colOff>276225</xdr:colOff>
          <xdr:row>9</xdr:row>
          <xdr:rowOff>38100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B1563B85-A3F5-48F3-ACA5-6906C2D5DB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7</xdr:row>
          <xdr:rowOff>28575</xdr:rowOff>
        </xdr:from>
        <xdr:to>
          <xdr:col>5</xdr:col>
          <xdr:colOff>276225</xdr:colOff>
          <xdr:row>9</xdr:row>
          <xdr:rowOff>28575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C64C093E-AD22-4EE4-944A-DCDDF842AE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28575</xdr:rowOff>
    </xdr:from>
    <xdr:to>
      <xdr:col>6</xdr:col>
      <xdr:colOff>904875</xdr:colOff>
      <xdr:row>29</xdr:row>
      <xdr:rowOff>19050</xdr:rowOff>
    </xdr:to>
    <xdr:pic>
      <xdr:nvPicPr>
        <xdr:cNvPr id="162820" name="Picture 1">
          <a:extLst>
            <a:ext uri="{FF2B5EF4-FFF2-40B4-BE49-F238E27FC236}">
              <a16:creationId xmlns:a16="http://schemas.microsoft.com/office/drawing/2014/main" id="{9C00011F-CF82-4B67-B649-C85DECB55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8" t="4037" r="54932" b="34106"/>
        <a:stretch>
          <a:fillRect/>
        </a:stretch>
      </xdr:blipFill>
      <xdr:spPr bwMode="auto">
        <a:xfrm>
          <a:off x="161925" y="190500"/>
          <a:ext cx="4400550" cy="452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0</xdr:row>
      <xdr:rowOff>38100</xdr:rowOff>
    </xdr:from>
    <xdr:to>
      <xdr:col>13</xdr:col>
      <xdr:colOff>561975</xdr:colOff>
      <xdr:row>36</xdr:row>
      <xdr:rowOff>152400</xdr:rowOff>
    </xdr:to>
    <xdr:pic>
      <xdr:nvPicPr>
        <xdr:cNvPr id="162821" name="Picture 2">
          <a:extLst>
            <a:ext uri="{FF2B5EF4-FFF2-40B4-BE49-F238E27FC236}">
              <a16:creationId xmlns:a16="http://schemas.microsoft.com/office/drawing/2014/main" id="{66A9D98A-B427-4079-A6BD-EC2A7699E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38100"/>
          <a:ext cx="4191000" cy="594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142875</xdr:rowOff>
    </xdr:from>
    <xdr:to>
      <xdr:col>1</xdr:col>
      <xdr:colOff>114301</xdr:colOff>
      <xdr:row>3</xdr:row>
      <xdr:rowOff>142875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0918142-5793-482D-8DDB-1C83B8B20C35}"/>
            </a:ext>
          </a:extLst>
        </xdr:cNvPr>
        <xdr:cNvCxnSpPr/>
      </xdr:nvCxnSpPr>
      <xdr:spPr>
        <a:xfrm>
          <a:off x="695325" y="142875"/>
          <a:ext cx="28576" cy="485775"/>
        </a:xfrm>
        <a:prstGeom prst="straightConnector1">
          <a:avLst/>
        </a:prstGeom>
        <a:ln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76200</xdr:rowOff>
    </xdr:from>
    <xdr:to>
      <xdr:col>9</xdr:col>
      <xdr:colOff>476250</xdr:colOff>
      <xdr:row>30</xdr:row>
      <xdr:rowOff>0</xdr:rowOff>
    </xdr:to>
    <xdr:graphicFrame macro="">
      <xdr:nvGraphicFramePr>
        <xdr:cNvPr id="1159" name="Chart 4">
          <a:extLst>
            <a:ext uri="{FF2B5EF4-FFF2-40B4-BE49-F238E27FC236}">
              <a16:creationId xmlns:a16="http://schemas.microsoft.com/office/drawing/2014/main" id="{D7A9AF72-BDB3-4F67-AD9E-8B437C366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504825</xdr:colOff>
      <xdr:row>3</xdr:row>
      <xdr:rowOff>28575</xdr:rowOff>
    </xdr:from>
    <xdr:to>
      <xdr:col>14</xdr:col>
      <xdr:colOff>381000</xdr:colOff>
      <xdr:row>29</xdr:row>
      <xdr:rowOff>104774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D30753-6031-4882-8007-3A935DECD785}"/>
            </a:ext>
          </a:extLst>
        </xdr:cNvPr>
        <xdr:cNvSpPr txBox="1"/>
      </xdr:nvSpPr>
      <xdr:spPr>
        <a:xfrm>
          <a:off x="6343650" y="514350"/>
          <a:ext cx="2924175" cy="43624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Analysis of Variance procedure  (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ANOVA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)</a:t>
          </a: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measures the variance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Between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sample means  (denoted with </a:t>
          </a:r>
          <a:r>
            <a:rPr lang="en-US" sz="1100" b="1" i="0" u="none" strike="noStrike" baseline="0">
              <a:solidFill>
                <a:srgbClr val="008000"/>
              </a:solidFill>
              <a:latin typeface="Calibri"/>
              <a:cs typeface="Calibri"/>
            </a:rPr>
            <a:t>green squares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 the graph) &amp; compares it to the combined variance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Within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the groups (weighted average of the variances within each of the  data groups that are denoted with </a:t>
          </a:r>
          <a:r>
            <a:rPr lang="en-US" sz="1100" b="1" i="0" u="none" strike="noStrike" baseline="0">
              <a:solidFill>
                <a:srgbClr val="000080"/>
              </a:solidFill>
              <a:latin typeface="Calibri"/>
              <a:cs typeface="Calibri"/>
            </a:rPr>
            <a:t>blue diamonds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 the graph). </a:t>
          </a:r>
        </a:p>
        <a:p>
          <a:pPr algn="l" rtl="0">
            <a:lnSpc>
              <a:spcPts val="12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(Mean Square Between Treatment Groups ) ÷</a:t>
          </a:r>
        </a:p>
        <a:p>
          <a:pPr algn="l" rtl="0">
            <a:lnSpc>
              <a:spcPts val="1200"/>
            </a:lnSpc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(Mean Square Within  Groups) 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663300"/>
              </a:solidFill>
              <a:latin typeface="Calibri"/>
              <a:cs typeface="Calibri"/>
            </a:rPr>
            <a:t>Null: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Variance Between  =  Variance Within</a:t>
          </a:r>
        </a:p>
        <a:p>
          <a:pPr algn="l" rtl="0">
            <a:lnSpc>
              <a:spcPts val="1300"/>
            </a:lnSpc>
            <a:defRPr sz="1000"/>
          </a:pPr>
          <a:r>
            <a:rPr lang="en-US" sz="1100" b="0" i="0" u="none" strike="noStrike" baseline="0">
              <a:solidFill>
                <a:srgbClr val="663300"/>
              </a:solidFill>
              <a:latin typeface="Calibri"/>
              <a:cs typeface="Calibri"/>
            </a:rPr>
            <a:t>Alternate: 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Variance Between 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&gt;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Variance Within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Hence a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1-tail upper-tail test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is used and the probability distribution is the F distribution.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Use the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FDIST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function in Excel to calculate a </a:t>
          </a: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p-value for a test statistic, TS.</a:t>
          </a:r>
        </a:p>
        <a:p>
          <a:pPr algn="l" rtl="0">
            <a:lnSpc>
              <a:spcPts val="1200"/>
            </a:lnSpc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Calibri"/>
              <a:cs typeface="Calibri"/>
            </a:rPr>
            <a:t>p-value = FDIST(TS, df</a:t>
          </a:r>
          <a:r>
            <a:rPr lang="en-US" sz="1200" b="1" i="0" u="none" strike="noStrike" baseline="-25000">
              <a:solidFill>
                <a:srgbClr val="0000FF"/>
              </a:solidFill>
              <a:latin typeface="Calibri"/>
              <a:cs typeface="Calibri"/>
            </a:rPr>
            <a:t>Treatment</a:t>
          </a:r>
          <a:r>
            <a:rPr lang="en-US" sz="1200" b="1" i="0" u="none" strike="noStrike" baseline="0">
              <a:solidFill>
                <a:srgbClr val="0000FF"/>
              </a:solidFill>
              <a:latin typeface="Calibri"/>
              <a:cs typeface="Calibri"/>
            </a:rPr>
            <a:t>, df</a:t>
          </a:r>
          <a:r>
            <a:rPr lang="en-US" sz="1200" b="1" i="0" u="none" strike="noStrike" baseline="-25000">
              <a:solidFill>
                <a:srgbClr val="0000FF"/>
              </a:solidFill>
              <a:latin typeface="Calibri"/>
              <a:cs typeface="Calibri"/>
            </a:rPr>
            <a:t>Error</a:t>
          </a:r>
          <a:r>
            <a:rPr lang="en-US" sz="1200" b="1" i="0" u="none" strike="noStrike" baseline="0">
              <a:solidFill>
                <a:srgbClr val="0000FF"/>
              </a:solidFill>
              <a:latin typeface="Calibri"/>
              <a:cs typeface="Calibri"/>
            </a:rPr>
            <a:t>)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Use the 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FINV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function in Excel to calculate the </a:t>
          </a: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upper-tail critical value.</a:t>
          </a:r>
        </a:p>
        <a:p>
          <a:pPr algn="l" rtl="0">
            <a:lnSpc>
              <a:spcPts val="1100"/>
            </a:lnSpc>
            <a:defRPr sz="1000"/>
          </a:pPr>
          <a:r>
            <a:rPr lang="en-US" sz="1100" b="1" i="0" u="none" strike="noStrike" baseline="0">
              <a:solidFill>
                <a:srgbClr val="0000FF"/>
              </a:solidFill>
              <a:latin typeface="Calibri"/>
              <a:cs typeface="Calibri"/>
            </a:rPr>
            <a:t>Critical Value = FINV(</a:t>
          </a:r>
          <a:r>
            <a:rPr lang="el-GR" sz="1100" b="1" i="0" u="none" strike="noStrike" baseline="0">
              <a:solidFill>
                <a:srgbClr val="0000FF"/>
              </a:solidFill>
              <a:latin typeface="Arial"/>
              <a:cs typeface="Arial"/>
            </a:rPr>
            <a:t>α, </a:t>
          </a:r>
          <a:r>
            <a:rPr lang="en-US" sz="1100" b="1" i="0" u="none" strike="noStrike" baseline="0">
              <a:solidFill>
                <a:srgbClr val="0000FF"/>
              </a:solidFill>
              <a:latin typeface="Arial"/>
              <a:cs typeface="Arial"/>
            </a:rPr>
            <a:t>df</a:t>
          </a:r>
          <a:r>
            <a:rPr lang="en-US" sz="1100" b="1" i="0" u="none" strike="noStrike" baseline="-25000">
              <a:solidFill>
                <a:srgbClr val="0000FF"/>
              </a:solidFill>
              <a:latin typeface="Arial"/>
              <a:cs typeface="Arial"/>
            </a:rPr>
            <a:t>Treatment</a:t>
          </a:r>
          <a:r>
            <a:rPr lang="en-US" sz="1100" b="1" i="0" u="none" strike="noStrike" baseline="0">
              <a:solidFill>
                <a:srgbClr val="0000FF"/>
              </a:solidFill>
              <a:latin typeface="Arial"/>
              <a:cs typeface="Arial"/>
            </a:rPr>
            <a:t>, df</a:t>
          </a:r>
          <a:r>
            <a:rPr lang="en-US" sz="1100" b="1" i="0" u="none" strike="noStrike" baseline="-25000">
              <a:solidFill>
                <a:srgbClr val="0000FF"/>
              </a:solidFill>
              <a:latin typeface="Arial"/>
              <a:cs typeface="Arial"/>
            </a:rPr>
            <a:t>Error</a:t>
          </a:r>
          <a:r>
            <a:rPr lang="en-US" sz="1100" b="1" i="0" u="none" strike="noStrike" baseline="0">
              <a:solidFill>
                <a:srgbClr val="0000FF"/>
              </a:solidFill>
              <a:latin typeface="Arial"/>
              <a:cs typeface="Arial"/>
            </a:rPr>
            <a:t>)</a:t>
          </a:r>
          <a:endParaRPr lang="en-US" sz="1100" b="1" i="0" u="none" strike="noStrike" baseline="0">
            <a:solidFill>
              <a:srgbClr val="0000FF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0.01655</cdr:x>
      <cdr:y>0.019</cdr:y>
    </cdr:from>
    <cdr:to>
      <cdr:x>0.0792</cdr:x>
      <cdr:y>0.06776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53" y="75480"/>
          <a:ext cx="393313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Group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114300</xdr:rowOff>
    </xdr:from>
    <xdr:to>
      <xdr:col>8</xdr:col>
      <xdr:colOff>581025</xdr:colOff>
      <xdr:row>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C1C853-1DA6-4BF7-9EBC-DE65B79DA0E7}"/>
            </a:ext>
          </a:extLst>
        </xdr:cNvPr>
        <xdr:cNvSpPr txBox="1"/>
      </xdr:nvSpPr>
      <xdr:spPr>
        <a:xfrm>
          <a:off x="3981450" y="438150"/>
          <a:ext cx="26289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rgbClr val="FF0000"/>
              </a:solidFill>
            </a:rPr>
            <a:t>Do not make changes on this sheet!</a:t>
          </a:r>
        </a:p>
      </xdr:txBody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7</xdr:col>
      <xdr:colOff>238125</xdr:colOff>
      <xdr:row>11</xdr:row>
      <xdr:rowOff>171450</xdr:rowOff>
    </xdr:to>
    <xdr:pic>
      <xdr:nvPicPr>
        <xdr:cNvPr id="3133" name="Picture 1">
          <a:extLst>
            <a:ext uri="{FF2B5EF4-FFF2-40B4-BE49-F238E27FC236}">
              <a16:creationId xmlns:a16="http://schemas.microsoft.com/office/drawing/2014/main" id="{4B9D9EB7-BB9A-416D-BA02-D52AB060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790700"/>
          <a:ext cx="914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152400</xdr:rowOff>
    </xdr:from>
    <xdr:to>
      <xdr:col>3</xdr:col>
      <xdr:colOff>781050</xdr:colOff>
      <xdr:row>27</xdr:row>
      <xdr:rowOff>66675</xdr:rowOff>
    </xdr:to>
    <xdr:pic>
      <xdr:nvPicPr>
        <xdr:cNvPr id="167938" name="Picture 19">
          <a:extLst>
            <a:ext uri="{FF2B5EF4-FFF2-40B4-BE49-F238E27FC236}">
              <a16:creationId xmlns:a16="http://schemas.microsoft.com/office/drawing/2014/main" id="{A832B05A-528A-4F81-9AFC-38445402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313" b="28448"/>
        <a:stretch>
          <a:fillRect/>
        </a:stretch>
      </xdr:blipFill>
      <xdr:spPr bwMode="auto">
        <a:xfrm>
          <a:off x="0" y="3095625"/>
          <a:ext cx="30765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57150</xdr:colOff>
      <xdr:row>1</xdr:row>
      <xdr:rowOff>38100</xdr:rowOff>
    </xdr:from>
    <xdr:to>
      <xdr:col>13</xdr:col>
      <xdr:colOff>57150</xdr:colOff>
      <xdr:row>17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41AE97F-D1C1-4499-B183-1E3C063A218B}"/>
            </a:ext>
          </a:extLst>
        </xdr:cNvPr>
        <xdr:cNvSpPr txBox="1"/>
      </xdr:nvSpPr>
      <xdr:spPr>
        <a:xfrm>
          <a:off x="6924675" y="238125"/>
          <a:ext cx="1838325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These</a:t>
          </a:r>
          <a:r>
            <a:rPr lang="en-US" sz="1100" baseline="0"/>
            <a:t> are the same data as for the previous example for one factor .  No significant difference was found between appraisers when the observations were treated as independent samples rather than being blocks of observations.  In the 2-factor analysis  the variability from property to property is separated out showing a  significant difference between appraisers.   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0</xdr:rowOff>
    </xdr:from>
    <xdr:to>
      <xdr:col>12</xdr:col>
      <xdr:colOff>466725</xdr:colOff>
      <xdr:row>23</xdr:row>
      <xdr:rowOff>66675</xdr:rowOff>
    </xdr:to>
    <xdr:graphicFrame macro="">
      <xdr:nvGraphicFramePr>
        <xdr:cNvPr id="82965" name="Chart 1">
          <a:extLst>
            <a:ext uri="{FF2B5EF4-FFF2-40B4-BE49-F238E27FC236}">
              <a16:creationId xmlns:a16="http://schemas.microsoft.com/office/drawing/2014/main" id="{70879628-D462-4981-A63D-00D763596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5</xdr:row>
      <xdr:rowOff>47625</xdr:rowOff>
    </xdr:from>
    <xdr:to>
      <xdr:col>5</xdr:col>
      <xdr:colOff>228600</xdr:colOff>
      <xdr:row>7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E2BAC21-9D4C-4AC8-96B0-71CF4AFE07C3}"/>
            </a:ext>
          </a:extLst>
        </xdr:cNvPr>
        <xdr:cNvSpPr txBox="1">
          <a:spLocks noChangeArrowheads="1"/>
        </xdr:cNvSpPr>
      </xdr:nvSpPr>
      <xdr:spPr bwMode="auto">
        <a:xfrm>
          <a:off x="3457575" y="1133475"/>
          <a:ext cx="4743450" cy="3905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The objective of the test is to determine if the variance between groups is larger than the variance within groups.  Hence this is a 1-tail upper-tail test.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6</xdr:row>
      <xdr:rowOff>19050</xdr:rowOff>
    </xdr:from>
    <xdr:to>
      <xdr:col>6</xdr:col>
      <xdr:colOff>1581149</xdr:colOff>
      <xdr:row>8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E58B9AD-7B15-4772-8819-402B57A111F2}"/>
            </a:ext>
          </a:extLst>
        </xdr:cNvPr>
        <xdr:cNvSpPr txBox="1">
          <a:spLocks noChangeArrowheads="1"/>
        </xdr:cNvSpPr>
      </xdr:nvSpPr>
      <xdr:spPr bwMode="auto">
        <a:xfrm>
          <a:off x="4619624" y="1266825"/>
          <a:ext cx="3819525" cy="49530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The objective of the test is to determine if the variance between groups is larger than the variance within groups.  Hence this is a 1-tail upper-tail test.</a:t>
          </a:r>
        </a:p>
      </xdr:txBody>
    </xdr:sp>
    <xdr:clientData/>
  </xdr:twoCellAnchor>
  <xdr:twoCellAnchor editAs="oneCell">
    <xdr:from>
      <xdr:col>2</xdr:col>
      <xdr:colOff>276225</xdr:colOff>
      <xdr:row>11</xdr:row>
      <xdr:rowOff>123825</xdr:rowOff>
    </xdr:from>
    <xdr:to>
      <xdr:col>6</xdr:col>
      <xdr:colOff>323850</xdr:colOff>
      <xdr:row>16</xdr:row>
      <xdr:rowOff>28575</xdr:rowOff>
    </xdr:to>
    <xdr:pic>
      <xdr:nvPicPr>
        <xdr:cNvPr id="32855" name="Picture 8">
          <a:extLst>
            <a:ext uri="{FF2B5EF4-FFF2-40B4-BE49-F238E27FC236}">
              <a16:creationId xmlns:a16="http://schemas.microsoft.com/office/drawing/2014/main" id="{1D33E842-354B-4036-95A1-30DF1FBF1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3061"/>
        <a:stretch>
          <a:fillRect/>
        </a:stretch>
      </xdr:blipFill>
      <xdr:spPr bwMode="auto">
        <a:xfrm>
          <a:off x="3438525" y="2457450"/>
          <a:ext cx="3743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11</xdr:row>
      <xdr:rowOff>38100</xdr:rowOff>
    </xdr:from>
    <xdr:to>
      <xdr:col>7</xdr:col>
      <xdr:colOff>19050</xdr:colOff>
      <xdr:row>27</xdr:row>
      <xdr:rowOff>0</xdr:rowOff>
    </xdr:to>
    <xdr:pic>
      <xdr:nvPicPr>
        <xdr:cNvPr id="144401" name="Picture 2">
          <a:extLst>
            <a:ext uri="{FF2B5EF4-FFF2-40B4-BE49-F238E27FC236}">
              <a16:creationId xmlns:a16="http://schemas.microsoft.com/office/drawing/2014/main" id="{F68C0BA6-44DF-4ECB-B0B7-4A9045D9D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944" b="10956"/>
        <a:stretch>
          <a:fillRect/>
        </a:stretch>
      </xdr:blipFill>
      <xdr:spPr bwMode="auto">
        <a:xfrm>
          <a:off x="2524125" y="2247900"/>
          <a:ext cx="3752850" cy="2628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876300</xdr:colOff>
      <xdr:row>4</xdr:row>
      <xdr:rowOff>9525</xdr:rowOff>
    </xdr:from>
    <xdr:to>
      <xdr:col>5</xdr:col>
      <xdr:colOff>76200</xdr:colOff>
      <xdr:row>4</xdr:row>
      <xdr:rowOff>142875</xdr:rowOff>
    </xdr:to>
    <xdr:pic>
      <xdr:nvPicPr>
        <xdr:cNvPr id="144402" name="Picture 3">
          <a:extLst>
            <a:ext uri="{FF2B5EF4-FFF2-40B4-BE49-F238E27FC236}">
              <a16:creationId xmlns:a16="http://schemas.microsoft.com/office/drawing/2014/main" id="{10FB6CAE-3950-4116-9872-9F858354C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674" t="24196" r="42087" b="71288"/>
        <a:stretch>
          <a:fillRect/>
        </a:stretch>
      </xdr:blipFill>
      <xdr:spPr bwMode="auto">
        <a:xfrm>
          <a:off x="4905375" y="695325"/>
          <a:ext cx="1619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5</xdr:row>
      <xdr:rowOff>38100</xdr:rowOff>
    </xdr:from>
    <xdr:to>
      <xdr:col>5</xdr:col>
      <xdr:colOff>171450</xdr:colOff>
      <xdr:row>6</xdr:row>
      <xdr:rowOff>28575</xdr:rowOff>
    </xdr:to>
    <xdr:pic>
      <xdr:nvPicPr>
        <xdr:cNvPr id="144403" name="Picture 4">
          <a:extLst>
            <a:ext uri="{FF2B5EF4-FFF2-40B4-BE49-F238E27FC236}">
              <a16:creationId xmlns:a16="http://schemas.microsoft.com/office/drawing/2014/main" id="{96FC5C86-E658-413A-85AC-6945D77DA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63" t="37102" r="41898" b="57738"/>
        <a:stretch>
          <a:fillRect/>
        </a:stretch>
      </xdr:blipFill>
      <xdr:spPr bwMode="auto">
        <a:xfrm>
          <a:off x="5000625" y="885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552450</xdr:colOff>
      <xdr:row>21</xdr:row>
      <xdr:rowOff>57150</xdr:rowOff>
    </xdr:to>
    <xdr:pic>
      <xdr:nvPicPr>
        <xdr:cNvPr id="98384" name="Picture 1">
          <a:extLst>
            <a:ext uri="{FF2B5EF4-FFF2-40B4-BE49-F238E27FC236}">
              <a16:creationId xmlns:a16="http://schemas.microsoft.com/office/drawing/2014/main" id="{8B1AFDEB-5599-402B-B649-7495C6BF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173" b="22627"/>
        <a:stretch>
          <a:fillRect/>
        </a:stretch>
      </xdr:blipFill>
      <xdr:spPr bwMode="auto">
        <a:xfrm>
          <a:off x="0" y="2000250"/>
          <a:ext cx="283845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4</xdr:col>
      <xdr:colOff>0</xdr:colOff>
      <xdr:row>34</xdr:row>
      <xdr:rowOff>152400</xdr:rowOff>
    </xdr:to>
    <xdr:pic>
      <xdr:nvPicPr>
        <xdr:cNvPr id="98385" name="Picture 2">
          <a:extLst>
            <a:ext uri="{FF2B5EF4-FFF2-40B4-BE49-F238E27FC236}">
              <a16:creationId xmlns:a16="http://schemas.microsoft.com/office/drawing/2014/main" id="{85F088C3-D300-4B85-BBD0-55EB37C3C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417" b="20277"/>
        <a:stretch>
          <a:fillRect/>
        </a:stretch>
      </xdr:blipFill>
      <xdr:spPr bwMode="auto">
        <a:xfrm>
          <a:off x="0" y="4124325"/>
          <a:ext cx="289560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592666</xdr:colOff>
      <xdr:row>18</xdr:row>
      <xdr:rowOff>21167</xdr:rowOff>
    </xdr:from>
    <xdr:to>
      <xdr:col>11</xdr:col>
      <xdr:colOff>84666</xdr:colOff>
      <xdr:row>24</xdr:row>
      <xdr:rowOff>116417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E3FD402-37FC-4D7C-9A32-A9E320F1F151}"/>
            </a:ext>
          </a:extLst>
        </xdr:cNvPr>
        <xdr:cNvSpPr txBox="1"/>
      </xdr:nvSpPr>
      <xdr:spPr>
        <a:xfrm>
          <a:off x="6678083" y="3450167"/>
          <a:ext cx="1947333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200"/>
            </a:lnSpc>
          </a:pPr>
          <a:r>
            <a:rPr lang="en-US" sz="1200" b="1">
              <a:solidFill>
                <a:srgbClr val="0000FF"/>
              </a:solidFill>
            </a:rPr>
            <a:t>Note that the pooled t-test that assumes equal variances and gives the same p-value as the p-value for the ANOVA.</a:t>
          </a:r>
          <a:r>
            <a:rPr lang="en-US" sz="1200" b="1" baseline="0">
              <a:solidFill>
                <a:srgbClr val="0000FF"/>
              </a:solidFill>
            </a:rPr>
            <a:t> </a:t>
          </a:r>
          <a:endParaRPr lang="en-US" sz="1200" b="1">
            <a:solidFill>
              <a:srgbClr val="0000FF"/>
            </a:solidFill>
          </a:endParaRPr>
        </a:p>
      </xdr:txBody>
    </xdr:sp>
    <xdr:clientData/>
  </xdr:twoCellAnchor>
  <xdr:twoCellAnchor>
    <xdr:from>
      <xdr:col>9</xdr:col>
      <xdr:colOff>328085</xdr:colOff>
      <xdr:row>11</xdr:row>
      <xdr:rowOff>0</xdr:rowOff>
    </xdr:from>
    <xdr:to>
      <xdr:col>9</xdr:col>
      <xdr:colOff>338668</xdr:colOff>
      <xdr:row>18</xdr:row>
      <xdr:rowOff>21167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FD9B929-E62C-4031-A57D-CD8A99B00FCF}"/>
            </a:ext>
          </a:extLst>
        </xdr:cNvPr>
        <xdr:cNvCxnSpPr>
          <a:stCxn id="4" idx="0"/>
        </xdr:cNvCxnSpPr>
      </xdr:nvCxnSpPr>
      <xdr:spPr>
        <a:xfrm rot="16200000" flipV="1">
          <a:off x="6905626" y="2704042"/>
          <a:ext cx="1481667" cy="10583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95249</xdr:rowOff>
    </xdr:from>
    <xdr:to>
      <xdr:col>8</xdr:col>
      <xdr:colOff>497417</xdr:colOff>
      <xdr:row>27</xdr:row>
      <xdr:rowOff>84666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BA405C1-0E70-4E3A-B622-47D092278BE0}"/>
            </a:ext>
          </a:extLst>
        </xdr:cNvPr>
        <xdr:cNvCxnSpPr/>
      </xdr:nvCxnSpPr>
      <xdr:spPr>
        <a:xfrm rot="10800000" flipV="1">
          <a:off x="5471583" y="4476749"/>
          <a:ext cx="1725084" cy="465667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161925</xdr:rowOff>
    </xdr:from>
    <xdr:to>
      <xdr:col>4</xdr:col>
      <xdr:colOff>276225</xdr:colOff>
      <xdr:row>27</xdr:row>
      <xdr:rowOff>38100</xdr:rowOff>
    </xdr:to>
    <xdr:pic>
      <xdr:nvPicPr>
        <xdr:cNvPr id="41204" name="Picture 4">
          <a:extLst>
            <a:ext uri="{FF2B5EF4-FFF2-40B4-BE49-F238E27FC236}">
              <a16:creationId xmlns:a16="http://schemas.microsoft.com/office/drawing/2014/main" id="{CC5E39DE-08CF-411B-B138-19E2FDFF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955" b="22040"/>
        <a:stretch>
          <a:fillRect/>
        </a:stretch>
      </xdr:blipFill>
      <xdr:spPr bwMode="auto">
        <a:xfrm>
          <a:off x="0" y="2314575"/>
          <a:ext cx="329565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895350</xdr:colOff>
      <xdr:row>24</xdr:row>
      <xdr:rowOff>123826</xdr:rowOff>
    </xdr:from>
    <xdr:to>
      <xdr:col>9</xdr:col>
      <xdr:colOff>266700</xdr:colOff>
      <xdr:row>27</xdr:row>
      <xdr:rowOff>95251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2E12BF-2291-49F0-8A53-A16B530E252C}"/>
            </a:ext>
          </a:extLst>
        </xdr:cNvPr>
        <xdr:cNvSpPr txBox="1"/>
      </xdr:nvSpPr>
      <xdr:spPr>
        <a:xfrm>
          <a:off x="4219575" y="4238626"/>
          <a:ext cx="216217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Fail to Reject the Null </a:t>
          </a:r>
          <a:r>
            <a:rPr lang="en-US" sz="1100">
              <a:solidFill>
                <a:srgbClr val="FF0000"/>
              </a:solidFill>
            </a:rPr>
            <a:t>since  </a:t>
          </a:r>
          <a:r>
            <a:rPr lang="en-US" sz="1100" b="1">
              <a:solidFill>
                <a:srgbClr val="FF0000"/>
              </a:solidFill>
            </a:rPr>
            <a:t>TS=2.8626 &lt; 3.885 = Critical Value</a:t>
          </a:r>
        </a:p>
      </xdr:txBody>
    </xdr:sp>
    <xdr:clientData/>
  </xdr:twoCellAnchor>
  <xdr:twoCellAnchor>
    <xdr:from>
      <xdr:col>5</xdr:col>
      <xdr:colOff>504825</xdr:colOff>
      <xdr:row>22</xdr:row>
      <xdr:rowOff>0</xdr:rowOff>
    </xdr:from>
    <xdr:to>
      <xdr:col>13</xdr:col>
      <xdr:colOff>66675</xdr:colOff>
      <xdr:row>27</xdr:row>
      <xdr:rowOff>142875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2" name="Ink 6">
              <a:extLst>
                <a:ext uri="{FF2B5EF4-FFF2-40B4-BE49-F238E27FC236}">
                  <a16:creationId xmlns:a16="http://schemas.microsoft.com/office/drawing/2014/main" id="{7CF79777-5089-4CC4-AB23-72A6A616AF31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3829050" y="3790950"/>
            <a:ext cx="4752975" cy="952500"/>
          </xdr14:xfrm>
        </xdr:contentPart>
      </mc:Choice>
      <mc:Fallback>
        <xdr:pic>
          <xdr:nvPicPr>
            <xdr:cNvPr id="2" name="Ink 6">
              <a:extLst>
                <a:ext uri="{FF2B5EF4-FFF2-40B4-BE49-F238E27FC236}">
                  <a16:creationId xmlns:a16="http://schemas.microsoft.com/office/drawing/2014/main" id="{7CF79777-5089-4CC4-AB23-72A6A616AF31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822592" y="3784361"/>
              <a:ext cx="4765174" cy="964946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304800</xdr:colOff>
      <xdr:row>20</xdr:row>
      <xdr:rowOff>123825</xdr:rowOff>
    </xdr:from>
    <xdr:to>
      <xdr:col>13</xdr:col>
      <xdr:colOff>600075</xdr:colOff>
      <xdr:row>28</xdr:row>
      <xdr:rowOff>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3" name="Ink 8">
              <a:extLst>
                <a:ext uri="{FF2B5EF4-FFF2-40B4-BE49-F238E27FC236}">
                  <a16:creationId xmlns:a16="http://schemas.microsoft.com/office/drawing/2014/main" id="{8CF812AC-37F0-4331-82C1-B6D797DAE54C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7000875" y="3590925"/>
            <a:ext cx="2114550" cy="1171575"/>
          </xdr14:xfrm>
        </xdr:contentPart>
      </mc:Choice>
      <mc:Fallback>
        <xdr:pic>
          <xdr:nvPicPr>
            <xdr:cNvPr id="3" name="Ink 8">
              <a:extLst>
                <a:ext uri="{FF2B5EF4-FFF2-40B4-BE49-F238E27FC236}">
                  <a16:creationId xmlns:a16="http://schemas.microsoft.com/office/drawing/2014/main" id="{8CF812AC-37F0-4331-82C1-B6D797DAE54C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6994430" y="3584302"/>
              <a:ext cx="2126723" cy="1184086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57150</xdr:colOff>
      <xdr:row>28</xdr:row>
      <xdr:rowOff>57150</xdr:rowOff>
    </xdr:from>
    <xdr:to>
      <xdr:col>10</xdr:col>
      <xdr:colOff>209550</xdr:colOff>
      <xdr:row>29</xdr:row>
      <xdr:rowOff>38100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4" name="Ink 9">
              <a:extLst>
                <a:ext uri="{FF2B5EF4-FFF2-40B4-BE49-F238E27FC236}">
                  <a16:creationId xmlns:a16="http://schemas.microsoft.com/office/drawing/2014/main" id="{73BF2269-FC46-4FB1-BE2B-6FF0EE75D743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753225" y="4819650"/>
            <a:ext cx="152400" cy="142875"/>
          </xdr14:xfrm>
        </xdr:contentPart>
      </mc:Choice>
      <mc:Fallback>
        <xdr:pic>
          <xdr:nvPicPr>
            <xdr:cNvPr id="4" name="Ink 9">
              <a:extLst>
                <a:ext uri="{FF2B5EF4-FFF2-40B4-BE49-F238E27FC236}">
                  <a16:creationId xmlns:a16="http://schemas.microsoft.com/office/drawing/2014/main" id="{73BF2269-FC46-4FB1-BE2B-6FF0EE75D743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746740" y="4813022"/>
              <a:ext cx="164650" cy="15539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10</xdr:col>
      <xdr:colOff>304800</xdr:colOff>
      <xdr:row>28</xdr:row>
      <xdr:rowOff>38100</xdr:rowOff>
    </xdr:from>
    <xdr:to>
      <xdr:col>11</xdr:col>
      <xdr:colOff>76200</xdr:colOff>
      <xdr:row>29</xdr:row>
      <xdr:rowOff>28575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6" name="Ink 10">
              <a:extLst>
                <a:ext uri="{FF2B5EF4-FFF2-40B4-BE49-F238E27FC236}">
                  <a16:creationId xmlns:a16="http://schemas.microsoft.com/office/drawing/2014/main" id="{11603127-1D52-4825-BAF1-BF339ED57F73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7000875" y="4800600"/>
            <a:ext cx="381000" cy="152400"/>
          </xdr14:xfrm>
        </xdr:contentPart>
      </mc:Choice>
      <mc:Fallback>
        <xdr:pic>
          <xdr:nvPicPr>
            <xdr:cNvPr id="6" name="Ink 10">
              <a:extLst>
                <a:ext uri="{FF2B5EF4-FFF2-40B4-BE49-F238E27FC236}">
                  <a16:creationId xmlns:a16="http://schemas.microsoft.com/office/drawing/2014/main" id="{11603127-1D52-4825-BAF1-BF339ED57F73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6994466" y="4793990"/>
              <a:ext cx="393107" cy="164886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47625</xdr:colOff>
      <xdr:row>17</xdr:row>
      <xdr:rowOff>47625</xdr:rowOff>
    </xdr:from>
    <xdr:to>
      <xdr:col>10</xdr:col>
      <xdr:colOff>9525</xdr:colOff>
      <xdr:row>29</xdr:row>
      <xdr:rowOff>28575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">
          <xdr14:nvContentPartPr>
            <xdr14:cNvPr id="7" name="Ink 12">
              <a:extLst>
                <a:ext uri="{FF2B5EF4-FFF2-40B4-BE49-F238E27FC236}">
                  <a16:creationId xmlns:a16="http://schemas.microsoft.com/office/drawing/2014/main" id="{FDA88981-65A1-4958-891E-74599CF3325A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6162675" y="3019425"/>
            <a:ext cx="542925" cy="1933575"/>
          </xdr14:xfrm>
        </xdr:contentPart>
      </mc:Choice>
      <mc:Fallback>
        <xdr:pic>
          <xdr:nvPicPr>
            <xdr:cNvPr id="7" name="Ink 12">
              <a:extLst>
                <a:ext uri="{FF2B5EF4-FFF2-40B4-BE49-F238E27FC236}">
                  <a16:creationId xmlns:a16="http://schemas.microsoft.com/office/drawing/2014/main" id="{FDA88981-65A1-4958-891E-74599CF3325A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6156207" y="3012818"/>
              <a:ext cx="555142" cy="194605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200025</xdr:colOff>
      <xdr:row>22</xdr:row>
      <xdr:rowOff>38100</xdr:rowOff>
    </xdr:from>
    <xdr:to>
      <xdr:col>5</xdr:col>
      <xdr:colOff>447675</xdr:colOff>
      <xdr:row>23</xdr:row>
      <xdr:rowOff>114300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">
          <xdr14:nvContentPartPr>
            <xdr14:cNvPr id="8" name="Ink 14">
              <a:extLst>
                <a:ext uri="{FF2B5EF4-FFF2-40B4-BE49-F238E27FC236}">
                  <a16:creationId xmlns:a16="http://schemas.microsoft.com/office/drawing/2014/main" id="{2E8B7454-D1AC-43F1-AAD5-A9C676E56D71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3524250" y="3829050"/>
            <a:ext cx="247650" cy="238125"/>
          </xdr14:xfrm>
        </xdr:contentPart>
      </mc:Choice>
      <mc:Fallback>
        <xdr:pic>
          <xdr:nvPicPr>
            <xdr:cNvPr id="8" name="Ink 14">
              <a:extLst>
                <a:ext uri="{FF2B5EF4-FFF2-40B4-BE49-F238E27FC236}">
                  <a16:creationId xmlns:a16="http://schemas.microsoft.com/office/drawing/2014/main" id="{2E8B7454-D1AC-43F1-AAD5-A9C676E56D71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3517771" y="3822486"/>
              <a:ext cx="259889" cy="25052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533400</xdr:colOff>
      <xdr:row>20</xdr:row>
      <xdr:rowOff>104775</xdr:rowOff>
    </xdr:from>
    <xdr:to>
      <xdr:col>5</xdr:col>
      <xdr:colOff>847725</xdr:colOff>
      <xdr:row>21</xdr:row>
      <xdr:rowOff>123825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">
          <xdr14:nvContentPartPr>
            <xdr14:cNvPr id="9" name="Ink 15">
              <a:extLst>
                <a:ext uri="{FF2B5EF4-FFF2-40B4-BE49-F238E27FC236}">
                  <a16:creationId xmlns:a16="http://schemas.microsoft.com/office/drawing/2014/main" id="{93AA19B5-B795-43CD-8977-10FE203FD65A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3857625" y="3571875"/>
            <a:ext cx="314325" cy="180975"/>
          </xdr14:xfrm>
        </xdr:contentPart>
      </mc:Choice>
      <mc:Fallback>
        <xdr:pic>
          <xdr:nvPicPr>
            <xdr:cNvPr id="9" name="Ink 15">
              <a:extLst>
                <a:ext uri="{FF2B5EF4-FFF2-40B4-BE49-F238E27FC236}">
                  <a16:creationId xmlns:a16="http://schemas.microsoft.com/office/drawing/2014/main" id="{93AA19B5-B795-43CD-8977-10FE203FD65A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3851144" y="3565281"/>
              <a:ext cx="326567" cy="19343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942975</xdr:colOff>
      <xdr:row>20</xdr:row>
      <xdr:rowOff>95250</xdr:rowOff>
    </xdr:from>
    <xdr:to>
      <xdr:col>5</xdr:col>
      <xdr:colOff>952500</xdr:colOff>
      <xdr:row>21</xdr:row>
      <xdr:rowOff>133350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6">
          <xdr14:nvContentPartPr>
            <xdr14:cNvPr id="10" name="Ink 16">
              <a:extLst>
                <a:ext uri="{FF2B5EF4-FFF2-40B4-BE49-F238E27FC236}">
                  <a16:creationId xmlns:a16="http://schemas.microsoft.com/office/drawing/2014/main" id="{DAA4D9E1-00A3-432A-B9FB-4CFA8209C04E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4267200" y="3562350"/>
            <a:ext cx="9525" cy="200025"/>
          </xdr14:xfrm>
        </xdr:contentPart>
      </mc:Choice>
      <mc:Fallback>
        <xdr:pic>
          <xdr:nvPicPr>
            <xdr:cNvPr id="10" name="Ink 16">
              <a:extLst>
                <a:ext uri="{FF2B5EF4-FFF2-40B4-BE49-F238E27FC236}">
                  <a16:creationId xmlns:a16="http://schemas.microsoft.com/office/drawing/2014/main" id="{DAA4D9E1-00A3-432A-B9FB-4CFA8209C04E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4260606" y="3555768"/>
              <a:ext cx="21981" cy="212458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0</xdr:colOff>
      <xdr:row>20</xdr:row>
      <xdr:rowOff>104775</xdr:rowOff>
    </xdr:from>
    <xdr:to>
      <xdr:col>6</xdr:col>
      <xdr:colOff>190500</xdr:colOff>
      <xdr:row>21</xdr:row>
      <xdr:rowOff>95250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8">
          <xdr14:nvContentPartPr>
            <xdr14:cNvPr id="11" name="Ink 17">
              <a:extLst>
                <a:ext uri="{FF2B5EF4-FFF2-40B4-BE49-F238E27FC236}">
                  <a16:creationId xmlns:a16="http://schemas.microsoft.com/office/drawing/2014/main" id="{3126BA1C-4B20-48EB-8E78-45D0C1B3CBDE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4486275" y="3571875"/>
            <a:ext cx="190500" cy="152400"/>
          </xdr14:xfrm>
        </xdr:contentPart>
      </mc:Choice>
      <mc:Fallback>
        <xdr:pic>
          <xdr:nvPicPr>
            <xdr:cNvPr id="11" name="Ink 17">
              <a:extLst>
                <a:ext uri="{FF2B5EF4-FFF2-40B4-BE49-F238E27FC236}">
                  <a16:creationId xmlns:a16="http://schemas.microsoft.com/office/drawing/2014/main" id="{3126BA1C-4B20-48EB-8E78-45D0C1B3CBDE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4479793" y="3565265"/>
              <a:ext cx="202744" cy="164886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476250</xdr:colOff>
      <xdr:row>20</xdr:row>
      <xdr:rowOff>57150</xdr:rowOff>
    </xdr:from>
    <xdr:to>
      <xdr:col>7</xdr:col>
      <xdr:colOff>323850</xdr:colOff>
      <xdr:row>21</xdr:row>
      <xdr:rowOff>123825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0">
          <xdr14:nvContentPartPr>
            <xdr14:cNvPr id="12" name="Ink 18">
              <a:extLst>
                <a:ext uri="{FF2B5EF4-FFF2-40B4-BE49-F238E27FC236}">
                  <a16:creationId xmlns:a16="http://schemas.microsoft.com/office/drawing/2014/main" id="{E970A0DE-BC71-4269-97D4-D9F04C3BC56B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4962525" y="3524250"/>
            <a:ext cx="352425" cy="228600"/>
          </xdr14:xfrm>
        </xdr:contentPart>
      </mc:Choice>
      <mc:Fallback>
        <xdr:pic>
          <xdr:nvPicPr>
            <xdr:cNvPr id="12" name="Ink 18">
              <a:extLst>
                <a:ext uri="{FF2B5EF4-FFF2-40B4-BE49-F238E27FC236}">
                  <a16:creationId xmlns:a16="http://schemas.microsoft.com/office/drawing/2014/main" id="{E970A0DE-BC71-4269-97D4-D9F04C3BC56B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4956104" y="3517677"/>
              <a:ext cx="364553" cy="241016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419100</xdr:colOff>
      <xdr:row>20</xdr:row>
      <xdr:rowOff>57150</xdr:rowOff>
    </xdr:from>
    <xdr:to>
      <xdr:col>8</xdr:col>
      <xdr:colOff>85725</xdr:colOff>
      <xdr:row>21</xdr:row>
      <xdr:rowOff>66675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2">
          <xdr14:nvContentPartPr>
            <xdr14:cNvPr id="13" name="Ink 19">
              <a:extLst>
                <a:ext uri="{FF2B5EF4-FFF2-40B4-BE49-F238E27FC236}">
                  <a16:creationId xmlns:a16="http://schemas.microsoft.com/office/drawing/2014/main" id="{B27E8CA0-7171-4641-B5E6-04F2501609E7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5410200" y="3524250"/>
            <a:ext cx="200025" cy="171450"/>
          </xdr14:xfrm>
        </xdr:contentPart>
      </mc:Choice>
      <mc:Fallback>
        <xdr:pic>
          <xdr:nvPicPr>
            <xdr:cNvPr id="13" name="Ink 19">
              <a:extLst>
                <a:ext uri="{FF2B5EF4-FFF2-40B4-BE49-F238E27FC236}">
                  <a16:creationId xmlns:a16="http://schemas.microsoft.com/office/drawing/2014/main" id="{B27E8CA0-7171-4641-B5E6-04F2501609E7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5403582" y="3517642"/>
              <a:ext cx="212527" cy="18393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381000</xdr:colOff>
      <xdr:row>20</xdr:row>
      <xdr:rowOff>76200</xdr:rowOff>
    </xdr:from>
    <xdr:to>
      <xdr:col>9</xdr:col>
      <xdr:colOff>9525</xdr:colOff>
      <xdr:row>21</xdr:row>
      <xdr:rowOff>114300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4">
          <xdr14:nvContentPartPr>
            <xdr14:cNvPr id="14" name="Ink 20">
              <a:extLst>
                <a:ext uri="{FF2B5EF4-FFF2-40B4-BE49-F238E27FC236}">
                  <a16:creationId xmlns:a16="http://schemas.microsoft.com/office/drawing/2014/main" id="{F2E501D1-3709-444F-AC27-61732599F1CE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5905500" y="3543300"/>
            <a:ext cx="219075" cy="200025"/>
          </xdr14:xfrm>
        </xdr:contentPart>
      </mc:Choice>
      <mc:Fallback>
        <xdr:pic>
          <xdr:nvPicPr>
            <xdr:cNvPr id="14" name="Ink 20">
              <a:extLst>
                <a:ext uri="{FF2B5EF4-FFF2-40B4-BE49-F238E27FC236}">
                  <a16:creationId xmlns:a16="http://schemas.microsoft.com/office/drawing/2014/main" id="{F2E501D1-3709-444F-AC27-61732599F1CE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5899078" y="3536718"/>
              <a:ext cx="231206" cy="212458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133350</xdr:colOff>
      <xdr:row>22</xdr:row>
      <xdr:rowOff>142875</xdr:rowOff>
    </xdr:from>
    <xdr:to>
      <xdr:col>10</xdr:col>
      <xdr:colOff>323850</xdr:colOff>
      <xdr:row>23</xdr:row>
      <xdr:rowOff>114300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6">
          <xdr14:nvContentPartPr>
            <xdr14:cNvPr id="15" name="Ink 21">
              <a:extLst>
                <a:ext uri="{FF2B5EF4-FFF2-40B4-BE49-F238E27FC236}">
                  <a16:creationId xmlns:a16="http://schemas.microsoft.com/office/drawing/2014/main" id="{49BF4E4B-096B-44B8-B97B-D231305DD1A3}"/>
                </a:ext>
              </a:extLst>
            </xdr14:cNvPr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3457575" y="3933825"/>
            <a:ext cx="3562350" cy="133350"/>
          </xdr14:xfrm>
        </xdr:contentPart>
      </mc:Choice>
      <mc:Fallback>
        <xdr:pic>
          <xdr:nvPicPr>
            <xdr:cNvPr id="15" name="Ink 21">
              <a:extLst>
                <a:ext uri="{FF2B5EF4-FFF2-40B4-BE49-F238E27FC236}">
                  <a16:creationId xmlns:a16="http://schemas.microsoft.com/office/drawing/2014/main" id="{49BF4E4B-096B-44B8-B97B-D231305DD1A3}"/>
                </a:ext>
              </a:extLst>
            </xdr:cNvPr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3451103" y="3927194"/>
              <a:ext cx="3574576" cy="14587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6</xdr:row>
      <xdr:rowOff>66675</xdr:rowOff>
    </xdr:from>
    <xdr:to>
      <xdr:col>9</xdr:col>
      <xdr:colOff>352425</xdr:colOff>
      <xdr:row>23</xdr:row>
      <xdr:rowOff>57150</xdr:rowOff>
    </xdr:to>
    <xdr:graphicFrame macro="">
      <xdr:nvGraphicFramePr>
        <xdr:cNvPr id="45088" name="Chart 2">
          <a:extLst>
            <a:ext uri="{FF2B5EF4-FFF2-40B4-BE49-F238E27FC236}">
              <a16:creationId xmlns:a16="http://schemas.microsoft.com/office/drawing/2014/main" id="{3CBBF9D3-A857-49C5-B26E-994F1D689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38100</xdr:rowOff>
    </xdr:from>
    <xdr:to>
      <xdr:col>12</xdr:col>
      <xdr:colOff>0</xdr:colOff>
      <xdr:row>25</xdr:row>
      <xdr:rowOff>104775</xdr:rowOff>
    </xdr:to>
    <xdr:graphicFrame macro="">
      <xdr:nvGraphicFramePr>
        <xdr:cNvPr id="48158" name="Chart 3">
          <a:extLst>
            <a:ext uri="{FF2B5EF4-FFF2-40B4-BE49-F238E27FC236}">
              <a16:creationId xmlns:a16="http://schemas.microsoft.com/office/drawing/2014/main" id="{C18EBC13-65F5-43EF-B167-CB2A42DAE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152400</xdr:rowOff>
    </xdr:from>
    <xdr:to>
      <xdr:col>6</xdr:col>
      <xdr:colOff>523875</xdr:colOff>
      <xdr:row>16</xdr:row>
      <xdr:rowOff>85725</xdr:rowOff>
    </xdr:to>
    <xdr:pic>
      <xdr:nvPicPr>
        <xdr:cNvPr id="157701" name="Picture 2">
          <a:extLst>
            <a:ext uri="{FF2B5EF4-FFF2-40B4-BE49-F238E27FC236}">
              <a16:creationId xmlns:a16="http://schemas.microsoft.com/office/drawing/2014/main" id="{125F761F-F20E-4313-AAF0-003BBD0A7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152400"/>
          <a:ext cx="2857500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1</xdr:row>
      <xdr:rowOff>19050</xdr:rowOff>
    </xdr:from>
    <xdr:to>
      <xdr:col>13</xdr:col>
      <xdr:colOff>114300</xdr:colOff>
      <xdr:row>17</xdr:row>
      <xdr:rowOff>0</xdr:rowOff>
    </xdr:to>
    <xdr:pic>
      <xdr:nvPicPr>
        <xdr:cNvPr id="157702" name="Picture 3">
          <a:extLst>
            <a:ext uri="{FF2B5EF4-FFF2-40B4-BE49-F238E27FC236}">
              <a16:creationId xmlns:a16="http://schemas.microsoft.com/office/drawing/2014/main" id="{32A08DD2-BF32-433A-8421-F2D134A30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r="25133" b="12892"/>
        <a:stretch>
          <a:fillRect/>
        </a:stretch>
      </xdr:blipFill>
      <xdr:spPr bwMode="auto">
        <a:xfrm>
          <a:off x="4752975" y="180975"/>
          <a:ext cx="3743325" cy="257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3:05"/>
    </inkml:context>
    <inkml:brush xml:id="br0">
      <inkml:brushProperty name="width" value="0.03528" units="cm"/>
      <inkml:brushProperty name="height" value="0.03528" units="cm"/>
      <inkml:brushProperty name="color" value="#548DD4"/>
      <inkml:brushProperty name="fitToCurve" value="1"/>
      <inkml:brushProperty name="ignorePressure" value="1"/>
    </inkml:brush>
  </inkml:definitions>
  <inkml:trace contextRef="#ctx0" brushRef="#br0">0 2602 4,'4'-10'11,"-4"10"-1,10-22-1,-4 11-2,1-3 1,0 2-2,1-4 0,1 7 0,-3-1-2,-6 10 1,13-17 0,-13 17 1,14-18-1,-14 18 0,13-17 0,-13 17-1,17-21 0,-7 10-1,-3-1 0,3 3-2,-1-4 1,2 1-1,-1-1 1,1-3-1,0 1 1,1-2-1,-1-2 1,2 2-1,-1-6 1,3 2-1,-3-4 1,2 4-1,-2-2 0,1 2-1,2-1 1,-3 2 1,1-1-2,0 1 2,4-1-3,-1-1 2,4 0-2,-2 0 2,4-2-1,-2-1 0,3-1 0,0 1 0,-3-2 0,4 0 1,-3 0 0,1 0 0,-2 1 0,0 2 0,-2-3 0,0 5 0,-2 2 0,1 0 0,-4-1 0,0 5-1,0-4 1,2 1 0,-4 3-1,2-1 1,3-2 0,-2 0-1,1 1 1,3-1-1,0-1 1,0 2-1,1-2 0,1 0 1,0-2-1,2 0 1,0 3 0,-1-3 0,-1 0-1,2 2 1,1-3-1,2 1 1,-1 0-1,2-2 0,0 0 0,3-3 0,1 1 1,-3-2-1,2 2 0,-2-1 0,4 0 0,0-1 0,1 1 0,-1 2 0,2-1 1,-1 2-1,0-1 0,0 2 0,-2 1 0,0 0 0,-2 3 0,-2-3 0,1 1 0,-1 2 1,1-1-1,3-1 1,-4 3-2,1-3 2,0 1-1,0 3 0,3-2 0,-2 2 0,-2-1-1,2 2 1,0-3 0,2 1 0,1-2 0,-1 1 0,1 0 1,2-2-1,-1 1 0,1 1-1,-1-1 2,0 0-1,-1 6 0,2-4 0,0 3 0,-4 0 0,2 2 0,2-1 0,0-1 0,-1 0 0,1 2 1,0-3-1,2 5 0,1-1 0,-2-1 0,0 3 0,2-2 0,-1 2 0,1 2 0,2 0 0,-2 0 0,-2 3 0,3-1 0,-2 4 0,-1-3 0,-1 2 0,1-1 0,1 2 0,0 1 2,-2 0-2,0-1 0,0 1 0,2 4 0,0-2 0,-2 1 0,0 1 0,3 3 0,-3-2 1,2 2-1,-1-1 0,0 1 0,-2 1 0,1 0 0,0 2 1,0 0-1,0-2 0,2 1 0,-2-1 1,-1 1-1,3-2 1,-3 1-1,1-2 0,-1 1 1,1 0-1,-3 2 1,1-1 0,-2 1-1,2 2 0,0-4 1,-1 5-1,-2-1 1,2-1-1,0-1 0,-1 2 1,-2-3-1,0 3 1,2 1-1,-1-3 1,-3 2 0,-1 1-1,2 0 1,-2 1-1,1-1 1,0 1-1,2-3 0,-4 4 1,4-2-1,-3 0 0,2 0 0,0-1 1,-1 0-1,-1 2 0,3-2 0,1 0 1,-1-1-1,2 0 0,-2 1 0,5-1 0,-2-1 1,0 1-1,1-2 0,-2 1 0,4 0 1,-3 1-1,1 0 1,-1-2-1,2 5 0,1-2 0,-1-1 0,-1 0 0,1 0-1,-1 0 1,4-2 0,-2 1-1,-3-2 1,3-1 0,-2 0 0,1 1 0,2 2 0,1 1 0,-1-1 0,1-1 0,0 1 1,1-1-1,-3 3 0,0 0 0,0 1 0,-2-3 0,2 4 0,-1-4 0,-2 3 0,0-2 0,2 2 0,-1-1 0,0 0 1,2-1-1,-3 1 0,0 0 0,2 1 0,-1 0 1,1-2-1,2 0 0,1 1 0,-2 0 0,-1-2 0,1 1 0,-2 2 0,1-2 0,-2 3 0,0 0 1,0 2-1,1-1 0,1 0 0,0 2 0,2-1 0,-1 1 1,-1-1-1,2 1 0,-1-1 0,0 2 0,0-3 1,0 0-1,0 2 0,1 0 0,2-4 1,-2 5-1,0-4 0,1 2-1,-2 0 1,5 0-1,-5 1 1,0-1 0,0 0 0,0-2-1,1 2 1,-1 1 0,-1-4 0,-1 3 0,1-3 0,-1 3 0,0-2 0,0 1 0,1-1 0,-5 0 0,5-1 0,1 0 0,-3-1 1,3 1-1,-1-1 0,2 1 0,-3-2 0,1 1 0,-2-2 0,-1 2 0,0-1 0,2-3 0,-3 2 0,2-3 0,0 0 0,1 1 0,-1-1 0,-2 2 0,4-1-1,-3 3 1,1-2 0,-2 3 0,1 1 0,0 0 0,4-2 1,1 0-1,-5 2 0,3-3 0,-1 2 0,-1 0 0,3-2 0,-3 0 0,-3-1 0,2 3 0,-1-2 0,-1-1 0,-1-2 0,1 2 0,-2-2 0,2 1 0,-2 1 0,1-1 1,-1 1-2,0 1 1,-2-2 0,4 0 0,-3 3 0,3-4 0,-2 3 0,1 1 0,1-3 0,-1 2 0,2-1 0,-2-1 1,1 3-1,-3-1 0,2-2 0,1 4 0,-3 0 0,-1-1 0,-1 1 0,0 0-1,0-1 2,3 2-1,-2-2 1,0-2-2,1 0 2,-2 2-2,1-2 1,0-2 1,-1 1-1,0 1 0,-2 0 0,0 1 0,1-2 0,-1-1 0,3-1-1,-3 4 1,1-2 0,-3-2 0,2 1 0,1-2 0,-3 1 0,0 2 0,-1-2 0,1 0 1,1 2-1,-2-4 0,3 4 0,-4-2 0,2 2 0,-1-1 0,-1 1 0,1-1 0,1 1 0,-1 3 0,0-3 0,0 2 0,1 0 0,1 3 0,1-1 0,0-2 0,1 2 0,0-2 0,0 0 0,1 1 1,-1 0-1,1-4 0,-3 4 0,1-3 0,-2 1 0,3 0 0,-3 1 0,-2-2 0,1 2-1,-2 0 2,1-2-1,-1 0-1,1 0 1,-3-2 0,0-2 0,0 0 0,1 0 0,1-1 0,-1-1 1,2 0-1,-2 0 0,3 0 0,-2 0 0,2-1 0,-3 1 0,-1 0 0,0-1 0,3 1 0,-5-1 0,2 0 0,0 0 0,1 0 0,-2 1 0,-1-2 0,2 2 0,0 1 0,-2-1 0,1 1 0,-1 0 0,2 0 0,0-1 1,0 0-1,0 1 0,0 0 0,1 0 0,-1 2 1,0 0-1,0 0 0,4 0 0,-4 3 0,4-1 0,1 1 0,1 0 0,1-2 0,0 1 0,3 0 0,-2-2 0,2 3-1,-1-3 2,-1 0-1,0 2 0,2-1 0,-3-2 0,0 4 0,-3-2 0,1 2 0,0-1-1,-2 0 1,-1-1 0,1 2 0,-2-1 0,1 0 0,-2 1 0,0 0-1,0 2 2,0-2-1,1 0 0,0 1 0,0 0 0,1 1 0,1 0 0,1-1 1,0 1-1,1 0 1,0-4-1,-2 7 1,3-2-1,-3-1 0,0-2 0,0 2-1,-2-2 1,1-1 0,-1 2 0,0-7 0,-1 2 0,0-1-1,0 0 1,0-1 0,1 1 0,-1-1 0,0 0 0,0 1-1,2 1 1,-2-1 0,3 0 0,-6-1 0,3 3 1,-1-2-1,0 2 0,-1-2 0,2 1 0,-1-1 0,1 2 0,4-1 0,-3 0 0,3 1 0,1-2 0,-1 1 0,3 0 0,0 2 0,-2-3 0,2 2-1,0-1 1,0 0 0,1 1 1,1-4-1,0-2 1,1 1-1,-1 1 1,3-4-1,-3 0 1,1-1-1,-3 1 0,0 1 0,0 0 0,-1 1-1,-1-1 1,-1 1 0,2 0-1,-2-5 1,4 3 0,-2 3 0,1-5 0,-3 0 0,7-1 0,-5 2 1,5-2-1,-5 4 0,5 1 0,-5-5 0,1 4 0,-2 2 0,-1 0 0,2 1 0,-4 2 0,1-2 0,-3 2 0,3-2 0,-3 2 0,0 0-1,0-1 1,1 2 0,2-2 1,-3 1 0,4 1 1,1-2-1,-5 1 0,2 0 0,0 2 0,-4-1 0,-2-2-1,-9 0 0,16 15 0,-16-15-1,12 13 1,-12-13-1,7 13 1,-7-13 0,6 10 0,-6-10-1,0 0 2,0 0-1,0 0 0,0 0 0,0 0 0,0 0 0,0 0 0,0 0 0,0 0 0,0 0 0,0 0 0,0 0 0,0 0 0,0 0 0,0 0 0,0 0 0,0 0 0,0 0 0,0 0 0,0 0 0,0 0 0,0 0 0,0 0 0,0 0 0,0 0 0,0 0 0,0 0 0,0 0 0,0 0 0,0 0 0,0 0 0,0 0 0,0 0 0,-3 10 0,3-10 0,0 0 0,0 0 0,0 0 0,0 0 0,0 0 0,0 0 0,0 0 0,0 0 0,0 0 0,0 0 0,-11-3-2,11 3-3,-16-11-35,11-3 2,-5-3-2,-4-10 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5:11.515"/>
    </inkml:context>
    <inkml:brush xml:id="br0">
      <inkml:brushProperty name="width" value="0.03528" units="cm"/>
      <inkml:brushProperty name="height" value="0.03528" units="cm"/>
      <inkml:brushProperty name="color" value="#9C4A09"/>
      <inkml:brushProperty name="fitToCurve" value="1"/>
      <inkml:brushProperty name="ignorePressure" value="1"/>
    </inkml:brush>
  </inkml:definitions>
  <inkml:trace contextRef="#ctx0" brushRef="#br0">83 84 2,'0'0'22,"0"0"-1,0 0-5,0 0-3,0 0-1,0 0-2,-10 9-1,11 2-2,-4 0-1,3 7 0,-5 2-2,4 7 0,-3 5-1,-1 4-1,1 3-1,-2 4 0,1-4-1,-2 2 1,0-2-1,0-1 1,3-8-2,-5-8-2,8-6-24,-2 3-3,3-19 2,-3 12-1</inkml:trace>
  <inkml:trace contextRef="#ctx0" brushRef="#br0" timeOffset="344">61 166 1,'14'-12'23,"-11"-11"-1,13 7-5,-4-1-5,5-1-1,1 1-6,1 0-1,1 3-3,0 1 1,0 4-2,-2 2 1,-1 4 0,-4 3 1,-2 6 0,-4 4 0,-2 5 1,-7 4 0,-1 4 0,-6 2-1,0 2 1,-6 1-1,-1 0 0,-2-2-1,-1-2 1,0-3-1,1-5 0,4-3 0,-1-4-1,1-3 1,2-2-1,2-5 1,10 1-1,-14-9 0,14 9 0,-11-13 1,11 13-1,-4-12 1,4 12-1,-2-10 1,2 10-1,0 0 0,0 0 1,14 13 0,-14-13-1,13 18 1,-4-5 0,0 3 0,-1-2 0,1-2 0,2 5 0,-4-1-1,3 1 1,-4-1 0,2 0 0,-2-1-1,0 0-1,-1 0-3,-4-5-19,-1-10-5,3 22-3,-3-22 2</inkml:trace>
  <inkml:trace contextRef="#ctx0" brushRef="#br0" timeOffset="1031">402 396 20,'0'0'23,"0"0"-4,0 0-5,0 0-2,0 0-6,0 0-2,0 0-1,0 0 0,0 0 0,0 0 0,10-11 0,-10 11 0,8-11 1,-8 11 1,8-15-1,-8 15 0,6-20-1,-3 8 0,-3 1-1,3 0 0,-3-3-1,0 5 0,-1 0 0,1 9 0,-5-10-1,5 10 1,0 0-1,-10 0 0,10 0 1,-11 10-1,11-10 0,-14 14 1,8-4-1,-2 0 1,8-10 0,-12 22 0,12-22 0,-8 19 0,4-10-1,2 2 1,0-1 0,2-1-1,-1 1 0,2 0 1,-1-10-1,2 16 0,-2-16 0,4 16 0,-4-16 0,8 17 0,-8-17 0,11 15 0,-11-15 0,16 16 0,-16-16 0,19 13 1,-9-9-1,0-1 0,1-1 0,0-1 1,1-1-1,-1-2-1,0 1-2,-11 1-12,11-10-15,-1 10-2,-10 0 1,0 0-1</inkml:trace>
  <inkml:trace contextRef="#ctx0" brushRef="#br0" timeOffset="1781">673 381 6,'0'0'23,"0"0"-2,0 0-3,0 0 0,0 0-2,10 3-3,-10-3-2,4 11-2,-4-11-3,3 18-1,-3-7-2,1 7 0,-1-4-2,2 5 1,-2-3-1,0 4 0,-2-1 0,1-4 0,-4 0 1,2 0-1,-4-2 1,2-1-1,5-12 0,-14 17 0,14-17 0,-15 8-1,15-8 2,-14-2-2,14 2 0,-13-16 0,9 4-3,-1-1-1,7 2-18,-3 0-10,-3-3-1,5 3 0</inkml:trace>
  <inkml:trace contextRef="#ctx0" brushRef="#br0" timeOffset="2281">730 174 14,'0'0'29,"0"0"0,0 0-1,-9 18-8,9-18-5,-4 11-5,4-11-4,-4 11-2,4-11-2,0 0-1,0 0 0,0 0-2,0 0-1,0 0-16,0 0-12,0 0-2,0 0 0,14-5 1</inkml:trace>
  <inkml:trace contextRef="#ctx0" brushRef="#br0" timeOffset="2656">905 327 17,'0'0'17,"10"10"-3,-10-10 1,13 7-1,-13-7 0,13 2-2,-13-2-1,13-3-1,-13 3-1,10-7-2,-10 7-1,7-12-2,-7 12-1,3-14-1,-3 14 0,1-16-1,-2 6 0,1 10 0,-3-15 0,3 15-1,0 0 0,-9-9 0,9 9 0,0 0 1,-11 5-1,11-5 0,-9 13-1,9-13 2,-8 17-1,6-7 0,-1 1 0,2 2 0,-1-2 0,4 0 0,-2-1 0,1 1 0,1-1 0,-2-10 0,8 18 0,-8-18 0,9 15 0,-9-15-1,6 14 0,-6-14 0,0 0-2,0 0-3,17 13-11,-17-13-15,0 0 1,16-3-1,-16 3 2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5:14.796"/>
    </inkml:context>
    <inkml:brush xml:id="br0">
      <inkml:brushProperty name="width" value="0.03528" units="cm"/>
      <inkml:brushProperty name="height" value="0.03528" units="cm"/>
      <inkml:brushProperty name="color" value="#9C4A09"/>
      <inkml:brushProperty name="fitToCurve" value="1"/>
      <inkml:brushProperty name="ignorePressure" value="1"/>
    </inkml:brush>
  </inkml:definitions>
  <inkml:trace contextRef="#ctx0" brushRef="#br0">75 277 14,'0'0'25,"7"-10"0,-7 10-8,0 0-2,0 0-4,-14-13-2,14 13-2,-11 1-2,11-1-1,-12 9 1,6 0-1,6-9-1,-12 24-1,4-12 0,3 3 0,-1 0-1,3 0 0,-1-2-1,3-1 1,1 0-1,0-1 0,0-11 0,4 17 0,-4-17 0,10 14 0,-10-14 0,12 12 0,-2-8 0,-1 2 0,3-6 1,1 1-1,1-3 0,-1-3-3,6-1-24,-3 2-4,-6-5 0,2 4-1</inkml:trace>
  <inkml:trace contextRef="#ctx0" brushRef="#br0" timeOffset="579">403 4 1,'4'-10'24,"-4"10"2,0 0-7,0 0 0,8 12-2,-8-12-2,-2 13-2,2-13-1,-4 22-4,-5-7-2,8 9-2,-8-3-2,6 4 0,-4 3-2,4-1 2,-4 3-1,4-1-1,0-2 0,-1 0 0,1-1 0,1 0 0,-3-1 0,2 0-1,0-4-1,-3-6-1,6 5-10,-8-7-19,8-13 0,0 0-2,-11 1 2</inkml:trace>
  <inkml:trace contextRef="#ctx0" brushRef="#br0" timeOffset="969">231 171 10,'-1'-10'26,"13"9"1,-12 1-5,8-11-8,2 11-2,-10 0-3,14 0-3,-14 0-2,20 7-2,-10-3-1,3 2 0,-2-2 0,6 2 0,-5-2 0,8-1-1,-4-3 1,3-3 0,1 0 0,0-4-3,5-6-26,2 8-2,-11-8 1,7 8-1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5:16.625"/>
    </inkml:context>
    <inkml:brush xml:id="br0">
      <inkml:brushProperty name="width" value="0.03528" units="cm"/>
      <inkml:brushProperty name="height" value="0.03528" units="cm"/>
      <inkml:brushProperty name="color" value="#9C4A09"/>
      <inkml:brushProperty name="fitToCurve" value="1"/>
      <inkml:brushProperty name="ignorePressure" value="1"/>
    </inkml:brush>
  </inkml:definitions>
  <inkml:trace contextRef="#ctx0" brushRef="#br0">95 10 39,'0'0'30,"0"0"1,0 0-10,0 0-4,3 9-5,1 9-3,-9-4-2,6 13 1,-7-1-3,2 10-1,-4 0-2,2 5 0,-4-2-2,1-1 1,2 0 0,-3-3-1,2-4 0,1-2 0,2-5-2,-4-7-1,9 6-9,-9-13-25,9-10 3,0 0-2,0 0 2</inkml:trace>
  <inkml:trace contextRef="#ctx0" brushRef="#br0" timeOffset="312">114 230 19,'0'0'29,"18"1"0,-18-1 0,21-5-14,-1 6-5,-3-7-5,5 6-2,-4-3-4,-1-3-12,-4-1-15,5 7-2,-8-9 0,2 9 1</inkml:trace>
  <inkml:trace contextRef="#ctx0" brushRef="#br0" timeOffset="562">375 1 42,'0'0'33,"-4"-10"0,4 10-7,0 0-10,0 0-5,-2 18-2,-8-9-4,3 7-1,-3 4-2,0 8 0,0 3 0,0 5 0,-4 2-1,7 2 0,0 0 0,2 1 0,1-4-1,-1-1 1,3-4-1,1-5 0,1-3 0,1-6 0,0-2-1,-1-16-3,7 24-11,-7-24-22,0 0 3,0 0-3,0 0 2</inkml:trace>
  <inkml:trace contextRef="#ctx0" brushRef="#br0" timeOffset="937">482 367 30,'0'0'31,"0"0"1,0 0-7,0 0-7,0 0-6,-1 20-5,1-20-4,-7 22-1,1-7-1,5 1-1,-2 2 1,2-1 0,2 2 0,0-3-2,2-3 2,3-2-3,-6-11 3,15 11-2,-4-11 1,0-3 0,2-7-1,0 1 2,1-8-1,3 2 1,-4-6-2,-2 0 2,1-1-1,-5-3 0,-6 1 1,-1 1-1,-6 1 0,-4 4 1,-2 6-1,-3 2 0,-3 7 0,2 4-1,-1 9-7,-1 5-24,2-5 1,4 7-3,-2-5 2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4:57.390"/>
    </inkml:context>
    <inkml:brush xml:id="br0">
      <inkml:brushProperty name="width" value="0.03528" units="cm"/>
      <inkml:brushProperty name="height" value="0.03528" units="cm"/>
      <inkml:brushProperty name="color" value="#9C4A09"/>
      <inkml:brushProperty name="fitToCurve" value="1"/>
      <inkml:brushProperty name="ignorePressure" value="1"/>
    </inkml:brush>
  </inkml:definitions>
  <inkml:trace contextRef="#ctx0" brushRef="#br0">9906 361 0,'0'0'9,"0"0"-7,-12-10 1,12 10 2,-14-10 2,14 10 2,-18-11 1,7 4 1,11 7 0,-22-5 0,12 1-2,-2 2-2,2 0-3,-2 0-1,2 2-1,-1-2 0,1 2-1,0-2 1,10 2 0,-19-3 1,19 3-1,-20-2 1,11 0-1,-2-3 0,-1 2 0,-1-2-1,1 3 0,-3-1 0,-2-1-1,0 0 0,-1 1 0,-5-2 1,0 2-1,-7-3 0,0 0 0,-3-2 0,-7 2 0,-3-1 0,-1-1-1,-5 4 1,-2-2 0,-1 2-1,-1 2 1,-3 0-1,0 2 1,1 0-1,-3 0 0,2 0 0,-1 2 0,1 0 0,1-2 0,-1 2 0,3-2 0,0 1 0,-1-2 1,3 1 0,1-2 0,-3 2 0,2 0 0,-4 1 1,4 1-1,-2 2 0,0-2 0,-2 2 0,1 2 0,1-2 0,1 1 1,-1-3-1,1 0 0,0 1 1,1-2-1,2-1 0,-1 0 1,-1-1-1,0-1 0,-1 0 1,2 0 0,0-3-1,-2 1 1,2-1 0,0 2 0,-1-1 0,-1 3 0,-3-2 1,4 2-1,-6 2 0,3 1 0,-3 0 1,0 0-1,0-2 0,-2 3 0,-2-3 1,3 1-1,-3-3 0,0 2 1,-4-4 0,2-1 0,-3 0 1,3-4-1,-3 0 0,0 2 1,-5-2-2,7 1 1,-2 1-1,1 3 1,1-1-2,-1 5 1,-1 5-1,3-4 0,1 7-1,2-3 1,0 2 0,0-3-1,-1 3 1,5 0-1,1-3 1,1 4 0,1-5 0,-3 5 0,3-5 1,0 2-1,3-1 0,2 1 0,0-2 1,3-1-1,1-1 0,1 1 0,0-2 0,2 0 0,2 0 0,1-3 0,1-1 0,-1-1 0,1 2 0,0-3 0,1 2 0,0 0 0,-3 0 0,1 1 0,-2 4 0,-2-1 0,1 2 0,2 2 0,-2 2 0,-2 2 0,0-1-1,0 3 1,1-2 0,1 2 0,0-2 0,-1-1 0,1 1 0,-1-1 0,0-1 0,1 2 0,1-3 0,-1 1 0,0-3 0,1-2 0,0-1 0,3 0 0,-2-2 0,0-2 0,-2 0 0,1-2 0,0-1 0,-4 2 0,4-3 0,-2 3 0,-1-2 0,0 4 0,2 0 0,-2 0 0,0 2 0,0 1-1,0 1 1,2-1 0,1 2 0,0 0 1,-3-2-1,4 2 0,1-4 0,0 0 0,2 0 0,-2-1 0,1-1 0,-3-3 0,3 0 0,0-2 0,-1-1 0,-3 0 1,1 3-1,-2-2 1,2 0-1,2 2 1,0 0-2,4-1 2,-3 0-2,1 1 1,3-1-1,0-2 1,0 1-1,-1-1 1,4 0 0,-3 0 0,-2 0 0,3 0 0,2 1 0,-6-2 0,3 1 0,-2 0 0,2 3 0,-1-1 0,1 2 0,0 1 0,1 2 0,3 1 0,0 0 0,2 2 0,1-2 0,3 2 0,0 2 0,0-1 0,0 0 0,0 1 0,-2 0 0,3 4 0,-1-2 0,0 2 0,0-1 0,0 2 0,3-1 0,-1 2 0,2-2 0,-2-1 0,4 0 0,-3 0 1,3-2-1,-1 1 0,0 0 0,-1 0 1,-1-2-1,3 2 1,-3-2-1,-3 2 0,3-2 0,-3 0 0,0 0 1,0-1-1,-1 0 0,1 0 1,0-2-1,1 1 1,0-1-1,2 1 2,3-2-1,-3 0-1,-1 0 1,3-1-1,1-1 1,2 3-1,3-2 0,1 0 0,11 3-3,-16-6-7,16 6-24,0 0-1,0 0-1,5-12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3:23.375"/>
    </inkml:context>
    <inkml:brush xml:id="br0">
      <inkml:brushProperty name="width" value="0.03528" units="cm"/>
      <inkml:brushProperty name="height" value="0.03528" units="cm"/>
      <inkml:brushProperty name="fitToCurve" value="1"/>
      <inkml:brushProperty name="ignorePressure" value="1"/>
    </inkml:brush>
  </inkml:definitions>
  <inkml:trace contextRef="#ctx0" brushRef="#br0">60 68 4,'-1'12'22,"1"-12"-4,0 0-4,0 0-1,0 0-2,-8 11 0,8-11-3,0 0-1,-10 12 0,10-2-1,0-10-1,-5 12 0,5-12 0,-3 11-1,3-11 0,-5 11-1,5-11 1,0 0-1,0 0 0,-6 12-1,6-12 1,0 0-1,0 0 0,-3 12 0,3-12 1,-1 11-2,1-11 0,-3 16 1,3-16-2,-3 18 1,3-7 0,-3 0-1,2-2 0,-1 0 1,2-9-1,-1 18 0,1-18 0,-2 15 1,2-15-1,-1 15 1,1-15-1,0 14 1,0-14 0,-1 16-1,1-16 2,-3 16-1,3-16 0,0 18-1,0-18 2,0 18-3,0-18 2,3 18-1,-2-8 0,1 1 0,-1-2 0,2 0-1,-3-9 2,4 20-1,-4-10 0,0-10 0,2 15 0,-2-15 0,0 18 0,0-18 0,3 18 1,-3-18-1,3 17 0,-1-7 0,1 1 0,-1 1 1,-1 0-1,-1-1 0,3 1 0,-3 0 1,0-2-1,3 2 0,-2-1 1,-1 1-1,0-12 1,3 20-1,-3-20 1,2 20-1,-4-10 0,4 1 1,-1-2-1,-1 1 0,0 1 0,3-1 0,-2 0 1,-1-10-1,3 17 0,-1-7 0,-1 1 0,2 0 0,-2-1 0,-1 1 0,3 0 0,-3 4 0,0-2 0,0 2 1,-2 0-1,1 1 0,1-1 0,-1 0 0,1-1 0,-2-1 0,1 0 1,1-2-1,0-11 0,3 17 1,-3-17-1,1 15 0,0-5 1,-1-10-2,3 17 1,-2-8 0,0 4 0,-1-2-1,-1 2 1,2-1-1,-2-2 1,1 1 1,0 1-2,0-1 2,0 0-1,1-2 0,-1-9 0,1 18 0,0-8 0,0 0 0,1-1 0,0 1 1,-1 1-1,-1 0 0,0 2 0,1-1 0,0 1 0,-1 3 0,-1-3 0,1 2 1,1 0-1,0-1 0,0-3 0,1 0 0,-2 0 0,2 1 0,-1 1 1,-1 0-1,0 2 0,-1 0 0,-1-2 0,2 2 0,0 1 0,0-4 0,-1 0 1,2 1-1,1-2 0,-2-2 0,2 0 0,-2-9 0,1 19 0,-1-19 0,2 16 0,-2-16 0,2 17 0,-2-7 0,0-10 0,1 15 1,-1-15-1,1 16 0,-1-16 0,2 11 0,-2-11 0,2 10 0,-2-10 0,2 10-1,-2-10 1,2 10 0,-2-10 0,0 0-1,2 13 1,-2-13-1,2 11 1,-2-11 0,2 13 0,-2-13 0,5 18 0,-4-10-1,-1 2 1,0-10 0,1 20 0,-1-10 0,0 1-1,-3 1 1,3-2 0,0 3 0,1-4 0,-1 2 1,0-11-1,0 19 0,0-19 0,0 14 0,0-14 0,0 13 0,0-13 1,-2 10-1,2-10 0,0 0-1,0 15 1,0-15 1,0 9-1,0-9 0,-1 11-1,1-11 2,0 16-1,0-16 0,-2 19-1,1-9 1,1 1 0,0 1 0,0 2 0,-4 1 0,4-3 0,-2 0 0,1 0 0,1 0 1,0-3-1,0 2 0,-2-1 0,2-10 0,0 20 0,0-9 0,0-1 0,2 0 0,-4 2 0,4-3 0,-2 1 0,0-1 0,0-9 0,1 15 0,-1-15 0,0 13 0,0-13 0,0 14 0,0-14 0,2 15 0,-2-15 0,0 19 0,-2-9 0,2-1 0,-1 1-1,1 0 1,0-10 0,0 16 1,0-16-1,0 18 0,2-8-1,-1-1 1,-1 0 0,0-9 0,0 17 0,0-17-1,3 16 2,-3-16-2,0 15 2,0-15-2,1 17 2,-1-9-1,0 2 0,0 0 0,0 1 0,2-1 0,-2 2 0,0-12 0,-2 17 0,2-17 0,0 18 0,0-18-1,-1 15 1,1-15 0,0 19 0,0-6 0,1 0 0,-1 4 0,0-2 0,0 1 1,2-3-2,-1 2 1,1-1 0,-2-14 1,5 15-1,-5-15 0,2 10-1,-2-10 2,1 10-2,-1-10 2,0 0-2,0 13 2,0-13-2,0 0 1,3 12 0,-3-12 0,0 0 0,0 0 0,0 0 0,0 0 0,3 10 0,-3-10 0,0 0 0,0 0 0,0 0 0,0 0 0,0 0 0,3 9 0,-3-9 0,0 0 0,0 0 0,4 10 0,-4-10 0,0 0 0,0 0 0,3 11 0,-3-11 0,0 0 0,0 10 0,0-10 0,0 0 0,4 11 0,-4-11 0,0 0 0,5 11 0,-5-11 0,0 0 0,0 0 0,1 10 0,-1-10 0,0 0 0,0 0 0,0 0 0,2 14 0,-2-14-1,0 0 1,5 12 0,-5-12 0,0 0 0,-2 13 0,2-13 0,0 0 0,0 11 0,0-11 0,0 0 0,1 10 0,-1-10 0,0 0 0,1 9 1,-1-9-1,0 0 0,0 0 0,0 0 0,0 0 0,0 12 0,0-12 0,0 0 0,0 0 0,0 0 0,-2 10 0,2-10 0,0 0 0,0 0 0,-1 10 0,1-10 0,0 0 0,0 0 0,0 9 0,0-9 0,0 0 0,0 0 0,0 0 0,0 0 0,0 0 0,-2 9 0,2-9 0,0 0 0,0 0 0,0 0 0,-3 13 0,3-13 0,0 13 0,0-13 0,-1 12 1,1-12-2,-3 10 1,3-10 0,-2 15 0,2-15 0,-4 11 1,4-11-1,0 0 0,-1 15 0,1-15 1,0 0-1,0 0 0,0 0 0,0 0 0,-4 11 0,4-11 0,0 0-1,0 0 1,0 0 1,9 10-2,-9-10 2,0 0-1,4 11 0,-4-11 0,1 12 0,-1-12 0,0 0 0,-1 12 0,1-12 1,0 0-2,2 12 1,-2-12 0,0 0 0,-1 11 0,1-11 0,0 0 0,-2 8 0,2-8 0,0 0 0,0 0 0,0 0 1,0 0-1,0 0-1,0 0 1,0 0 0,0 0 0,0 0 0,0 0 0,0 0 0,0 0 0,0 0 0,0 0 0,0 0 0,0 0 0,0 0 0,0 0 0,0 0 0,0 0 0,0 0 0,0 0 0,0 0 0,0 0 0,0 0 1,0 0-1,0 0 0,0 0 0,0 0 0,0 0 0,0 0 0,0 0 0,0 0 0,0 0-1,0 0 1,0 0 0,0 0 1,0 0-1,0 0-1,0 0 1,0 0 0,0 0-1,0 0 0,-2-13-1,2 13-2,4-15-3,7 11-16,-9-10-15,7 2 1,-6-10-2,7-8 2</inkml:trace>
  <inkml:trace contextRef="#ctx0" brushRef="#br0" timeOffset="6125">99 389 0,'0'0'14,"0"0"-2,0 0 0,0 0-1,0 0-1,0 0-1,0 0 0,0 0-1,0 0 0,0 0-2,0 0 1,0 0-1,0 0 1,0 0 0,0 0 0,0 0 0,0 0-2,0 0 1,0 0-2,0 0 0,0 0 0,0 0-1,0 0-1,0 0 1,0 0 0,0 0-2,0 0 1,0 0-1,0 0-1,0 0 1,0 0 0,0 0-1,0 0 1,0 0-1,0 0 1,0 0 0,13-7-1,-13 7 1,0 0 0,13 0-1,-13 0 1,0 0-1,0 0 1,10 2 0,-10-2-1,0 0 1,10 3-1,-10-3 1,16 2 0,-16-2-1,18-1 1,-5 1-1,0-2 1,5 0-1,2-2 1,1 3-1,5-2 0,2 0 1,2 0-1,-2 1 1,4-1-2,-4 1 2,0 0-1,1 1 0,-2-2 0,-2 3 0,0-4 1,3 3-1,-3-1 0,6 0 0,-5 0 0,3 2 0,3-4 1,1 2-1,0 0 1,2-1-1,4 1 1,0-1-1,4 0 1,3-3-1,-1 2 1,4 0-1,-1-1 1,5-1-1,-3-1 1,1 4-1,2-4 1,-1 4 0,-1-1 0,0 0-1,-1 2 1,1-2-1,0 2 1,1 1-1,0 1 1,12-5-9,6 2 1,-5-2 0,6 3 1,20 82 5,-1-85 1,-4 1 0,2-2 1,-15 6 6,-7-2 2,4 3-3,-9-2 1,-19-82-6,-6 87-1,0 0 0,-2-1 0,-2 0 0,-2 2 1,0-2-1,-3 0 0,-1 0 0,-1 2 1,-1-2-1,3 2 0,-4 0 0,1-3 0,1 3 0,3-1-1,1 2 1,-1-1 0,4 0 0,3-2 0,2 0 0,-1 1 0,4-1 0,-3-1-1,2 1 1,-1-3 0,1 3 0,-1-3 0,2-1 1,0 1-1,-1 0 0,3 0 0,1-3 1,7 2-1,0-1 0,1 0 0,4 1-1,-2-2 1,4 0 0,-3 2 0,6 0 0,-6 0 1,2 0-1,-5 0 1,4 0-1,-1-2 0,3 3 1,-2-1-1,0-2 0,0 1-1,-2 1 1,2-3-1,-4 3 1,-5-1 0,0 1 0,-1 0 1,-5 1 0,0 0 0,-7 0-1,2 1 1,-4 0 0,3-1 0,-6 0-1,-1 2 0,0-2-1,-3 0 1,3 0 0,-4 2 0,1 1-1,-9-2 1,6 0 0,-7 1 0,2-1 0,-3 1-1,-2-1 1,-11-1 0,21 4 0,-11-4 0,1 0 0,-11 0 0,21 1 0,-10-1 0,-11 0-1,17 1 1,-17-1 0,19-1 0,-19 1 0,13 0 0,-13 0-1,13-2 1,-13 2 0,14-4 0,-14 4 0,11-2 0,-11 2 0,15-3 0,-15 3 0,11-5 0,-11 5 0,13-2 0,-13 2 0,12-3 0,-12 3 0,18-2 0,-18 2 0,13-1 0,-13 1 0,17-1 0,-17 1-1,21-2 1,-21 2 0,0 0 0,12 0 0,-12 0 1,0 0-1,0 0 0,0 0 1,0 0-1,0 0 0,0 0 0,0 0 0,0 0-2,0 0 2,0 0 0,-16 4 0,16-4 0,0 0 0,0 0 0,-11 1 0,11-1 0,0 0 0,0 0-1,15-3 2,-15 3-1,0 0 0,0 0 0,0 0 0,0 0 1,16 3-1,-16-3 0,0 0 1,0 0-1,0 0 0,0 0 1,0 0-1,0 0-1,0 0 3,0 0-1,0 0-3,0 0 4,0 0 0,0 0-2,0 0 1,0 0 0,0 0-1,0 0 0,0 0 2,45 13-2,-45-13 0,0 0-2,0 0 2,0 0 1,0 0-1,0 0-2,-12 2 1,12-2 0,-20 7 0,20-7 1,-11 13-1,-4-5-1,0 3 1,-1-1 1,5 4 1,-8-3-2,3 3 2,-4-3-2,-4 2 2,7-2-1,-6-3 0,4 2 0,1-2 0,2 0 1,0 1-1,4-2 0,1 0 0,0-2 0,11-5 0,-14 6 0,14-6 0,-9 4 0,9-4 0,0 0 0,0 0 0,0 0 0,0 0 1,0 0-1,13-7 0,-13 7 0,11-11 0,-11 11 0,20-17 0,-8 6-1,4 1 1,1 2-1,6-1 1,4-1-1,4 1 1,-31 9 1,60-19 0,-60 19 0,62-20 0,-62 20 0,51-21 0,-51 21 1,51-14-2,-51 14 0,0 0 0,49-18 0,-49 18 0,0 0 0,0 0 0,0 0 0,0 0 1,0 0-1,0 0 0,0 0 0,0 0 1,0 0-1,0 0 0,0 0 0,-19-44 0,19 44 0,0 0 1,-46-32-3,46 32 3,-35-24-3,15 12 1,4-3 0,-7 2 0,2 0 0,-7 0 0,5 1 2,-15-1-2,10 0 2,-8 1-1,1-1 1,1-1-1,4 2 1,1-2 0,0 3-1,5 0 1,1 2-1,3 0 0,-1 2 0,7 4 0,-5 1 0,19 2 0,-21-1 0,21 1-1,-13 2-1,13-2-2,0 0-2,10 24-16,-10-24-18,16 16 1,-16-16-1,14 6 1</inkml:trace>
  <inkml:trace contextRef="#ctx0" brushRef="#br0" timeOffset="12343">862 563 24,'0'0'31,"0"0"1,0 0-4,0 0-11,0 0-6,6 10-3,-6-10-3,-2 8-1,2-8-2,-2 18 0,0-7 0,1 3 2,-4-1-2,4 7 0,-4 0-1,3 4 1,-3 2-1,1 1 0,-4 0-1,3 1 0,1-1 0,-1-4 0,-1-1-1,0-3 0,5-4-2,1-15-1,2 19-5,-2-19-6,0 0-17,0 0-4,5-17 3,2 5 0</inkml:trace>
  <inkml:trace contextRef="#ctx0" brushRef="#br0" timeOffset="12718">818 537 20,'0'0'27,"8"-20"1,-4 7-8,7 4-5,-5-6-3,10 4-4,-5-3-1,6 4-2,-4-1-2,2 4 0,2 2-1,-3 2 0,-1 3-1,2 4 0,-3-1 0,-1 4 0,-11-7 0,18 14 0,-18-14 1,11 17-1,-11-17 0,10 13-1,-10-13 1,6 10 0,-6-10-1,4 10 1,-4-10 0,-3 11 0,3-11 0,-8 14 1,8-14-1,-15 18 0,4-8-1,0 0 1,-2 0-1,0-1 1,0-4-1,3 3 0,-2-3 1,12-5-1,-15 6 1,15-6-1,-10 3 1,10-3-1,0 0 1,0 0 0,0 0-1,0 0 0,0 0 1,0 0-1,0 0 0,0 0 0,0 0 0,0 0 0,0 0 0,0 0 0,3 15 0,-3-15 1,11 12 0,-11-12-1,15 17 0,-7-5 1,1-1-1,2-2 1,-2 5-1,0-1 0,-2 4 0,1-3 1,0 5-1,-4-3 0,1 3 0,-3 1 0,-1-1 0,-1-2 0,0-2 0,-2-2-1,2-4 0,0-9-1,0 13-2,0-13-2,0 0-17,14-8-12,-8-5 0,1-3 0,-2-5 1</inkml:trace>
  <inkml:trace contextRef="#ctx0" brushRef="#br0" timeOffset="13640">1224 752 28,'0'0'31,"0"0"1,0 0-2,0 0-15,0 0-4,13-7-4,-13 7-3,13-5-1,-13 5 0,17-8-1,-7 0 0,3 4 0,1-6-1,-1 3 0,-3-4 0,0 3 0,-3-2 0,-7 10-1,10-17 1,-10 17-1,7-18 1,-7 18-1,-2-15 0,2 15 1,-8-12-1,8 12 0,-10-8 0,10 8 0,-15-2 0,15 2-1,-16 1 1,16-1 0,-16 9 0,16-9 0,-15 11 0,15-11 0,-15 16 0,8-5 0,3 1 0,-2 0 1,0 4-1,2 0 0,0-1 0,2 2 0,2-2 0,2 1 1,-1-2-1,5-2 0,-2-2 0,3 1 0,2-1 0,0-2 0,-9-8 0,20 13 0,-9-9 0,0-2 0,-1-2-1,0-3-1,6 5-6,-16-2-18,14-14-8,-4 10-2,0-2 2</inkml:trace>
  <inkml:trace contextRef="#ctx0" brushRef="#br0" timeOffset="14640">1753 640 21,'0'0'28,"0"0"0,0 0-6,0 0-4,0 0-5,0 0-3,0 0-3,0 0 0,0 0-2,0 0-1,0 0 1,-4 10-1,4-10-1,0 0-1,0 15 0,2-4 0,-3-1 0,2 7-1,-2 0-1,1 2 1,-1 2 0,0 0-1,-1 2 0,0-2 0,1 0 0,0 0 1,-3-4-1,0 0 0,1 1 0,-4-2 0,2-3 0,-2-1 1,1-1-1,6-11 0,-14 14 0,14-14 1,-13 6-1,13-6 0,-14-3 0,14 3 0,-16-10-1,8 0 0,-1-4 0,1-3-2,5 1-1,-7-8-2,11 11-8,-8-10-20,6-2-1,1 5 0,0-2 1</inkml:trace>
  <inkml:trace contextRef="#ctx0" brushRef="#br0" timeOffset="15343">1709 473 7,'10'2'18,"-10"-2"-4,0 0-3,0 0-3,0 0-2,0 0-2,0 0-2,0 0-1,12-1-8,-12 1-13,0 0-2,13 5 1</inkml:trace>
  <inkml:trace contextRef="#ctx0" brushRef="#br0" timeOffset="15578">1804 463 46,'0'0'34,"0"0"-1,0 0-10,0 0-7,0 0-5,0 0-2,-1 10-4,1-10-1,-7 14-1,7-14-1,-7 16-1,7-16 1,-5 10-1,5-10 0,0 0 1,0 0-1,0 0 0,0 0-1,11-7-1,-11 7-3,13-9-13,-13 9-20,8-10 0,-8 10 0,0 0 0</inkml:trace>
  <inkml:trace contextRef="#ctx0" brushRef="#br0" timeOffset="16265">2056 700 26,'0'0'30,"0"0"2,0 0-10,14 0-6,-14 0-3,13 0-4,-13 0-3,20-4-3,-9 1 0,4-1-1,-2-2-1,2 0 0,1-2 1,-2 0-1,-2-1 0,-1-1 1,-2 0-1,-9 10 0,10-16 0,-10 16-1,0-14 1,0 14-1,-8-11 0,8 11 0,-14-7-1,14 7 1,-17 2 0,7 3 0,-3-1-1,1 4 1,0 1 0,0 4 0,1-4 0,-1 5 0,0-3 1,3 3-1,1 1 1,1 0-1,2-2 1,2 0-1,0 1 1,3 2-1,1-1 0,3 0 1,1-2-1,2 0 1,3-1-1,0-2 0,3 0 0,0-2 1,0-1-2,2-3 1,0 3-3,-4-7-4,8 6-15,-5-4-12,-2-4-1,-1 4 0,-11-2 2</inkml:trace>
  <inkml:trace contextRef="#ctx0" brushRef="#br0" timeOffset="16984">2619 612 39,'0'0'30,"0"0"-4,0 0-6,0 0-3,0 0-4,-16-6-3,16 6-3,0 0-1,0 0-1,-13 5-2,13-5-1,-10 4 0,10-4 0,-11 11-1,11-11 0,-20 16 0,13-4 0,-3 0-1,0 4 1,0-1-1,1 4 0,1-1 0,5-1 1,-1 2-1,1-4 0,6 1 0,1-2 1,3-1-1,-1-5 0,4-1 0,2 0 1,3-4-1,0 0 0,0-2 0,-1-2-2,2 2-1,-6-8-2,10 10-12,-9-9-19,-11 6 1,15-15-2,-11 3 2</inkml:trace>
  <inkml:trace contextRef="#ctx0" brushRef="#br0" timeOffset="17687">3009 463 37,'0'0'31,"0"0"-3,0 0-5,0 0-4,0 0-6,0 0-4,0 0-2,0 0-1,0 0-2,0 10-1,0-10-1,-1 10 0,1-10 0,-3 17 0,1-7-1,1 2 1,-1 1-1,1 0 0,-3 0 0,2 4-1,-1-1 1,1 4 0,-2-1-1,2 4 0,-1 0 0,1 1 1,-2-1-1,2-1 0,1-4 0,-1-1 0,1-2-1,-1-4 0,2 0 0,0-11-2,1 10-3,-1-10-7,0 0-17,0 0-7,0-17 1,0 17 0</inkml:trace>
  <inkml:trace contextRef="#ctx0" brushRef="#br0" timeOffset="18187">2873 578 22,'-10'-8'30,"10"8"3,0 0-9,0 0-6,0 0-3,0 0-5,0 0-3,0 0-1,0 0 0,0 0-2,0 0 0,13-4-1,-3 5 1,1-1-1,5 1 1,-1-5-1,5 4-1,-1-3 0,2 2 0,0-2-1,2 1 0,-6-2 0,1 3-1,-3 1 0,0 0-1,-2 0-1,-13 0-1,22 2-1,-22-2-4,22 5-15,-12-7-14,0-3-1,1 1 1,1-4 0</inkml:trace>
  <inkml:trace contextRef="#ctx0" brushRef="#br0" timeOffset="19078">4182 498 34,'11'5'32,"-11"-5"1,0 0-10,3 14-6,-3-14-3,-1 24-5,-6-9-1,8 10-3,-8 0-1,3 5-1,-4 2-2,3 1 2,-4-2-2,5 3 0,-4-4-1,5-2 1,0-4 0,-1 0-1,4-8-1,0-1 0,5-1-3,-5-14-16,0 0-15,0 0-1,13-11 0,-5-2-1</inkml:trace>
  <inkml:trace contextRef="#ctx0" brushRef="#br0" timeOffset="19453">4200 704 20,'0'0'30,"11"14"0,-11-14 2,0 0-17,16-7-6,-16 7-2,20-4-4,-7 2-1,1 3 0,3-2-1,-1-1 0,3-1 1,0 0-2,3 0-3,-5-7-9,2 0-18,3 4-2,-11-7 1,7 6-1</inkml:trace>
  <inkml:trace contextRef="#ctx0" brushRef="#br0" timeOffset="19765">4491 499 50,'0'0'36,"0"0"0,0 0-1,0 0-18,0 0-7,0 0-3,0 11-2,0-11-1,0 16-1,-3-6-1,6 6 1,-6 0-2,3 6 1,-1 3-1,2 3-1,-6 4 1,4 1-1,-2 2 0,-1 3 0,0 0-1,-1-1 1,4-5-1,-4 0 0,6-7-1,-4-8-2,13 3-6,-10-20-26,0 0-1,15 1-2,-6-11 2</inkml:trace>
  <inkml:trace contextRef="#ctx0" brushRef="#br0" timeOffset="20265">4717 819 31,'0'0'32,"0"0"1,0 0-4,0 0-11,0 0-5,0 0-4,0 0-1,0 0-3,7 17-1,-7-17 0,-3 17-1,-1-7-1,2 4 0,-3-3-2,2 8 1,3-1-1,-3-2 0,3 1 1,0 0-1,10-1 0,-4-1 0,7-3 1,-2-6-1,5-6 1,2-1 0,5-8-2,-3-1 2,-2-7-1,4-1 0,-5-5 0,-3-1 1,-4-2-1,-1-1 0,-9 1 0,-2-2-1,-6 6 0,-5 1-1,-6 10-1,-5-1-3,0 20-5,-16-1-25,3 8 0,3 4-1,1 0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3:52.421"/>
    </inkml:context>
    <inkml:brush xml:id="br0">
      <inkml:brushProperty name="width" value="0.03528" units="cm"/>
      <inkml:brushProperty name="height" value="0.03528" units="cm"/>
      <inkml:brushProperty name="fitToCurve" value="1"/>
      <inkml:brushProperty name="ignorePressure" value="1"/>
    </inkml:brush>
  </inkml:definitions>
  <inkml:trace contextRef="#ctx0" brushRef="#br0">103 53 29,'0'0'28,"-8"-9"-3,8 9-4,0 0-4,0 0-5,-12-12-3,12 12-1,0 0-2,0 0-2,0 0 1,0 0-1,0 0 0,0 0-1,0 0 0,0 0-1,0 0 0,0 0 0,0 0-1,0 0 1,0 0-2,0 0 1,0 0-1,0 0 1,0 0-1,13-9 0,-13 9 0,19-7 0,-9 3 0,0 2 0,2-2 0,-2 2 0,1 1 0,-1 1 0,-10 0 0,16-3 0,-6 3 0,-10 0 0,13 2 0,-13-2-1,14 8 1,-14-8 0,0 0-1,12 1 1,-12-1-1,0 0 0,8 13 1,-8-13-1,0 0 1,2 16-1,-2-16 1,-2 14-1,2-14 0,-5 12 1,5-12 0,-5 14 0,0-4 0,-1 0 0,6-10 0,-16 18 0,6-9 0,2 2 0,-5-1 0,3 1 0,-3-6 0,0 1 0,3 0 0,-2-2 0,1 1 0,0-1 0,11-4 0,-17 0 0,17 0 1,0 0-1,-11 3-1,11-3 1,0 0-1,0 0 1,0 0 0,0 0-1,0 0 1,0 0 0,17-2 0,-17 2 0,15 3 0,-5-3 0,1 1 0,-1 1 0,2 0-1,-1 2 1,-11-4 0,17 9 0,-17-9 0,9 15-1,-6-5 1,-2 0 1,-1 0-1,-1 0 0,-1 2 0,-2-1-1,4-11 1,-11 16 0,5-7 0,-4-1 0,-2 1 0,1-1 0,-4-1 1,1-2-1,1 2 0,-3-1 1,3 0-1,1-1 0,0-3 0,1 1 0,11-3 0,-17 5-1,17-5 1,-11 2 0,11-2-1,0 0 1,0 0-1,0 0-2,0 0-4,11-4-9,-1 2-18,4-3-3,2 1 3,3-3-2</inkml:trace>
  <inkml:trace contextRef="#ctx0" brushRef="#br0" timeOffset="1250">416 318 14,'0'0'32,"0"0"0,0 0 2,6 16-14,-6-16-8,0 0-2,0 0-3,-3 11-2,3-11-1,0 0-2,0 10 0,0-10-1,0 0-1,3 9 1,-3-9 0,0 0 0,0 0 0,0 0 0,0 0-1,0 0 1,-6-10 0,6 10 0,0 0-2,0 0 1,-9-10 0,9 10 0,0 0-1,0 0-2,0 0-5,-11 2-25,11-2-3,0 0-1,0 0 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3:54.312"/>
    </inkml:context>
    <inkml:brush xml:id="br0">
      <inkml:brushProperty name="width" value="0.03528" units="cm"/>
      <inkml:brushProperty name="height" value="0.03528" units="cm"/>
      <inkml:brushProperty name="fitToCurve" value="1"/>
      <inkml:brushProperty name="ignorePressure" value="1"/>
    </inkml:brush>
  </inkml:definitions>
  <inkml:trace contextRef="#ctx0" brushRef="#br0">121 138 27,'0'0'30,"0"0"-6,0 0-2,0 0-6,-7-10-4,7 10-3,0 0-3,0 0 0,-9-13-2,9 13 1,0 0-2,0 0 1,-14-5-1,14 5-1,0 0 1,-14 2-2,14-2 0,-12 5 0,12-5 0,-14 8 0,14-8-1,-13 9 0,13-9 0,-13 12 1,13-12-1,-12 15 0,12-15 0,-7 14 0,7-14 0,-4 15 0,4-15 0,-2 13 0,2-13-1,0 13 1,0-13 0,3 10 0,-3-10 0,0 0 0,10 11 0,-10-11-1,11 6 1,-11-6 0,16 6 1,-16-6-1,18 7 0,-8-4 0,0 0 0,0-2 0,3 1 1,-2 0-2,1 1 1,-1 1 0,-1-1-1,0 0 1,-10-3-1,17 10 0,-17-10 0,10 13 1,-10-13-1,7 13 0,-7-13-1,2 14 2,-2-14-1,-2 14 0,2-14 0,-7 13-1,7-13 1,-13 16 0,13-16 0,-15 11-1,15-11 1,-18 13-1,18-13 1,-20 8-1,20-8 1,-17 8 0,17-8 0,-17 1 0,17-1 1,-10-6 0,10 6 1,-3-15-1,2 2 1,2 2 0,-1-5 2,2 4-2,0-2 1,2-2 0,-1 2 0,3 1-1,0 0 2,4 1-2,-1 1 1,2-2-1,-2 2 0,2-2-1,0 4 1,0-4-1,-11 13 1,17-18-1,-17 18-1,15-11 0,-15 11-2,10-4-4,-1 11-14,-9-7-13,0 0-2,14-6 1,-14 6 0</inkml:trace>
  <inkml:trace contextRef="#ctx0" brushRef="#br0" timeOffset="2641">508 61 23,'0'0'29,"0"0"0,0 0-8,-16-1-4,16 1-6,-10 1-2,10-1-2,-11 4-2,11-4-1,-12 3-1,12-3 0,-14 6 0,14-6-1,-14 10 0,8-1 0,-1 5-1,-1-4 0,3 5 0,-2-6-1,4 5 0,2 1 1,-3-2-1,6 1 0,-2-4 0,2 2 0,2-2 0,2 4 0,-6-14 0,13 14 1,-13-14-2,19 12 1,-19-12 0,15 11 1,-15-11-1,14 6 0,-14-6 0,17 6 0,-17-6 0,16 6-1,-16-6 1,18 8-1,-18-8 0,15 12-1,-15-12 0,9 13 0,-6-3 0,-3-10 0,4 14-1,-4-14 1,-7 15-1,7-15 0,-11 11 1,11-11-1,-14 9 1,14-9 1,-18 4-1,18-4 0,-16-3 2,16 3-1,-18-8 1,18 8 0,-13-14 0,7 1 1,1-2 0,2 1 1,0-5-1,9 1 1,-3-1 0,4 3 0,-1-4 1,6 2-1,0 3-1,3-3 0,0 4 0,-3-2 0,4 2-1,-1-2 1,-4 3-1,3-1 0,-4 0 0,0 3 0,0 1 0,-10 10-3,17-10-5,-17 10-18,1-13-8,-1 13 1,0 0 0</inkml:trace>
  <inkml:trace contextRef="#ctx0" brushRef="#br0" timeOffset="6453">875 30 12,'0'0'20,"0"0"-4,-10-2 1,10 2-3,0 0 1,0 0-3,0 0-1,0 0-2,0 0-1,0 0 0,-10 0-1,10 0-1,0 0-1,0 0 0,0 0 0,0 0-1,0 0-1,11-1 0,-11 1-1,0 0 0,0 0 0,-10 8-1,10-8 0,-10 12-1,4-1 1,-1 0-1,0 3 1,3-1 0,-3 3-1,4 1 0,0-2 0,-1-1 0,4-1 0,0-1 0,0-12 0,4 15 0,-4-15 0,0 0 0,13 14 0,-13-14 0,17 3 0,-7 0 1,0-2-1,0 3 0,1-2 0,0-1 0,-11-1 0,19 3 0,-19-3 0,15 7 0,-15-7-1,15 11 1,-15-11 0,10 13 1,-10-13-1,8 19 0,-7-10 0,-1-9 0,3 18 0,-4-7 0,1-11-1,-6 15 1,6-15 0,-10 11 0,10-11 0,-13 10 0,13-10 0,-19 7-1,8-3 0,-2-1 0,1 0 0,-2-2-2,4 3-1,-8-5-2,18 1-5,-26 1-12,16 1-12,10-2-1,-12-3 1,12 3 1</inkml:trace>
  <inkml:trace contextRef="#ctx0" brushRef="#br0" timeOffset="7344">882 10 29,'0'0'31,"0"0"-1,0 0-9,0 0-6,-2-10-3,2 10-3,0 0-2,16 8-2,-16-8-1,12 9-1,-12-9 1,18 11-3,-18-11 1,20 11-2,-9-9 1,0 1-1,1-2 1,-2-1-1,0-5 0,1 4 0,-1-1 0,-10 2-1,19-6-2,-19 6-3,18 0-5,-18 0-19,0 0-5,11-13 0,-11 13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4:22.359"/>
    </inkml:context>
    <inkml:brush xml:id="br0">
      <inkml:brushProperty name="width" value="0.03528" units="cm"/>
      <inkml:brushProperty name="height" value="0.03528" units="cm"/>
      <inkml:brushProperty name="color" value="#FF0000"/>
      <inkml:brushProperty name="fitToCurve" value="1"/>
      <inkml:brushProperty name="ignorePressure" value="1"/>
    </inkml:brush>
  </inkml:definitions>
  <inkml:trace contextRef="#ctx0" brushRef="#br0">802 0 17,'0'0'15,"0"0"-3,0 0-1,0 0-2,0 0 0,0 0 0,0 0 1,0 0-2,0 0 0,0 0 0,0 0-1,10-8-1,-10 8 0,0 0-1,0 0-1,0 0-1,0 0 1,0 0-1,0 0 1,0 0-1,0 0 1,0 0-1,0 0 1,0 0 0,0 0-1,0 0 0,0 0-1,0 0 0,0 0 0,0 0 0,0 0 0,10 4-1,-10-4 0,0 0 0,0 0-1,10 10 1,-10-10 0,0 0-1,12 15 1,-12-15-1,0 0 0,14 11 1,-14-11-1,0 0 0,12 12 0,-12-12 1,10 8-1,-10-8 0,0 0 0,11 12 0,-11-12 1,0 0-1,10 13 0,-10-13 0,3 11 0,-3-11 1,6 13-1,-6-13 0,5 17 0,0-7 0,-4-1 1,5 3-1,-3-1 0,1 0 1,0 0-1,-1 3 0,0 0 1,1 1-1,1-1 0,0 3 1,0-2-1,-1 2 0,2 2 1,1 0-1,-3-1 0,3 2 0,-1 0 1,1-1-1,3 1 0,-1-3 0,-2 3 0,2-2 0,-1 0 1,2 0-2,-3 3 1,1-1-1,-1 0 1,-1 1 0,2 0 0,-2 1-1,-1-3 0,-2 4 1,4-7 0,-2 1 0,-1 0 0,-1-2 1,2 2-1,-1-2 0,0 1 0,1 3 0,-3-4 0,4 2 1,-2 0-1,2 0 0,-2 0 0,-1-2 0,2 2 0,0-3 0,1 0 0,-2 0 0,-1 0 0,1-1 0,0 2 0,0-1 0,0-1 0,0 0 0,2 1 0,-2 0 0,1-1 0,3 2 1,-2-1-1,3 0 0,0 1-1,-3 0 1,2 0 1,-2 1-1,1-3 0,0 3 0,-1 0 1,1 1-2,0-2 2,-1 3-2,0-1 1,-2-2-1,2 3 1,-1-5 0,0 0-1,-3 1 1,0 0 0,0-2 0,0 4 0,4-3 0,-3 1 0,-1 2 0,2-1 0,-2 2 0,0-1 0,4 0 0,-2 0 0,-2 2 0,-1-1 0,4 0 0,-3-1 0,2 2 0,1 1 0,-2 2 0,1-1 0,1 0 1,0-2-1,0 0 0,-1-1 0,-1-3 0,4 1 0,-2-2 0,-3-2 0,2 0 0,-3 1 0,3-1 0,-1 0 0,0-2 0,-2 3 0,4-1 0,-2 0 1,-1 0-2,1 1 2,1 0-2,-3 1 2,1-1-2,1 0 1,-3 0-1,2 2 1,1-3-1,-1-4 1,-1 3 0,-1-10 0,6 17 0,-6-17 0,3 13 0,-3-13 0,4 9 1,-4-9-2,4 11 1,-4-11 0,2 10 0,-2-10 0,0 0 0,0 15 0,0-15 0,0 0 0,0 13 0,0-13 0,0 0 0,0 12 0,0-12 0,0 0 0,0 13 0,0-13 0,0 0 0,-2 15 0,2-15 0,0 13 0,0-13 0,0 13 0,-1-3 0,-2 1 0,2 1 0,-1 0 0,1 5 1,-1 1-2,1 2 2,1 2-2,-4 1 2,4-1-1,-3 0 0,2-1 0,-1 2 0,-2-4 0,4 0 0,0-1-1,-1-3 1,2 0 0,-1-1 0,0-1 0,0-1 0,-1-2 0,1-10 0,-3 17 0,3-17 0,-2 15 1,2-15-1,-4 16 0,4-16-1,-3 19 2,3-19-2,-3 16 2,3-4-2,-3 0 1,-1 0-1,2-1 1,0 1 0,1 3 0,1-2 1,-1 0-2,0-2 1,-1 4 0,2-2 0,-2-3 0,1 3 0,-2-1 0,-2 0 0,0-1 0,0 2 0,1 2 0,-1-3 0,0 3 0,-1-2 0,0 1 0,1 1 0,1 0 0,0 0 0,-2 0-1,1 0 1,-1 2 0,2-1 1,2 0-2,-4 1 2,2-1-1,-2-1 0,2-1 0,-1-1 0,1-2 0,-3-1 0,4 0 0,3-10 0,-8 19 0,8-19 0,-5 16 0,5-16 0,-5 18 0,5-18 0,-4 15 0,4-15 0,-4 19 0,4-19 0,-4 15 0,1-6-1,0 5 1,2-2-1,-3 2 1,-1 1-1,1 1 1,0 1-1,1-2 1,-1 1 0,1-1 0,-2-2 0,1 2 0,0-1 0,1-1 0,-1-2 0,-1 3 0,0-3 0,2 0 0,0 0 0,-1 1 0,2 1 0,-1-1 0,2 1 0,-6 1 0,6-2 0,-2 2 0,-3-3 0,3 0 0,2 0 0,-2 0 0,3-11 0,-6 19 0,6-19 0,-3 16 0,3-16 0,-4 15 0,4-15 0,-3 12 0,3-12 0,-3 10 0,3-10 0,-3 10 0,3-10 0,-5 11 0,5-11 0,-5 10 0,5-10 0,-4 10 0,4-10 0,-3 9 0,3-9 0,-3 10 0,3-10 0,0 14 0,0-14 0,-4 17 0,4-17 0,-4 16 0,4-16 0,-4 18-1,4-18 1,-9 14 0,9-14 0,-8 15 0,8-15 1,-7 15-2,7-15 2,-6 15-2,6-15 2,-5 12-1,5-12 0,0 0 0,-3 10 0,3-10 0,0 0 0,0 0 0,0 0-1,0 0 1,0 0 0,0 0 1,-7 10-1,7-10 0,0 0 0,-2 10 0,2-10 0,-2 13 0,2-13 0,-3 13 0,3-13-1,-4 16 1,4-16 0,-6 15 1,6-15-3,-7 16 3,7-16-2,-2 15 2,2-15-2,-8 15 1,8-15-1,-2 16 1,2-16 1,0 0-1,-4 11 0,4-11 0,0 0 0,0 0 0,0 0 0,0 0 0,0 0 0,0 0 0,0 0 0,0 0 0,0 0 0,0 0 0,0 0 0,-10 4 0,10-4 0,0 0 0,0 0 0,0 0 0,0 0-1,0 0 1,0 0 0,0 0 0,0 0 0,0 0 0,0 0 0,0 0 0,0 0 0,0 0 0,0 0 0,0 0 0,0 0-1,0 0 1,0 0 0,0 0 0,0 0 0,0 0 0,0 0 0,0 0 0,0 0 0,0 0 1,0 0-2,0 0 2,0 0-1,9 14-1,-9-14 2,-4 10-1,4-10 0,0 11 0,0-11 0,0 0 0,2 11 0,-2-11 0,0 0 0,0 0 0,0 0 0,-3 9 0,3-9 0,0 0 0,-5 12 1,5-12-2,0 0 1,-1 12 1,1-12-1,2 9 0,-2-9 0,0 0-1,0 0 2,-9 10-1,9-10 0,0 0 0,1 11 0,-1-11 0,0 0 0,0 0 0,0 0 0,-4 11 0,4-11 0,0 0-1,0 0 1,0 0 0,0 0 1,0 0-1,0 0 0,0 0 0,0 0 0,-8 11-1,8-11 2,0 0-1,-5 12-1,5-12 1,-3 9 0,3-9 0,0 0 0,-3 12 1,3-12-2,-2 10 2,2-10-1,0 0 0,0 0 0,-4 12 0,4-12 0,0 0 0,0 0 0,-2 11 0,2-11 0,0 0 0,0 0 0,-2 10 0,2-10 0,0 0 0,0 0 0,-2 11 0,2-11 0,0 0 0,0 0-1,-2 11 1,2-11 0,0 0 0,0 0 0,0 0 0,-6 10 0,6-10 0,0 0 1,0 0-1,-4 10 0,4-10 0,0 0 0,-5 11 0,5-11 0,-4 12 0,4-12 0,-3 10 0,3-10 0,-5 10 0,5-10-1,-3 10 2,3-10-1,0 0 0,-9 12 0,9-12 0,-4 10 0,4-10-1,-7 12 1,7-12 0,-3 11 0,3-11 0,-4 14 0,4-14 0,-3 9 0,3-9 0,0 0 0,-7 13 0,7-13 0,0 0 0,-5 12 0,5-12 1,0 0-2,-3 9 1,3-9 0,0 0 0,0 0 0,-10 10 0,10-10 1,0 0-1,0 0-1,-11 8 2,11-8-1,0 0 0,0 0 0,-7 11 0,7-11 0,0 0 0,-10 13-1,10-13 1,0 0 0,-7 9 0,7-9-1,0 0-2,0 0-3,0 0-19,0 0-13,0-15 1,-1 5-2,2-1 1</inkml:trace>
  <inkml:trace contextRef="#ctx0" brushRef="#br0" timeOffset="4656">713 4307 32,'0'0'32,"5"-9"1,-5 9-11,0 0-9,1-13-3,-1 13-4,0 0-2,16 6-1,-16-6-1,10 15-1,-5-5 0,4 4 1,-2 1-1,3 4 0,-4-2 0,4 3 0,-3-2 0,-1 0-1,3 2 1,-1-2-1,-5-3 1,1 1 1,-2-5-1,-1 0 0,1-1-1,-2-10 1,4 14 0,-4-14 0,7 10-1,-7-10 0,17 2 1,-5-3-1,1-5 1,5 2 0,1-5-1,5 3 1,0-4 0,2-1-1,3-2 1,-3 2-1,1 1 0,-1-2 0,0 5-3,-10-11-18,3 10-15,-6 4 0,-3-2-1,-10 6 0</inkml:trace>
  <inkml:trace contextRef="#ctx0" brushRef="#br0" timeOffset="8547">87 4903 31,'0'0'24,"0"0"-6,-16-4 0,16 4-5,0 0-2,0 0-2,-13-1-2,13 1-1,0 0 0,0 0 0,0 0-1,0 0-1,0 0 0,0 0 0,0 0 0,0 0-1,0 0-1,0 0 0,0 0-1,0 0 0,0 0 0,0 0 0,7-11 0,-7 11-1,12-9 1,-1 3-1,-1 0 1,2 0-1,1 0 0,1 1 0,0 1 0,1-2 0,-1 5 0,-2 0 0,3 1 0,-5 0 0,1 3 0,-11-3 1,18 12-1,-18-12 0,14 21 0,-8-6 0,-2 4 0,-1 0 0,-3 6 0,-2 4 0,-3-6 0,1 6 0,-3-6 0,-2 0 1,2-1-1,-3 3 0,0-9 0,0 1 1,-2-1-1,0-1 0,-1-1 0,-1 0 0,0-4 0,0-2 0,-2-1 0,0 0-1,0-1 1,1-4 1,-1 3-2,3-1 2,1-3-1,12-1 0,-17 0 0,17 0 1,-9 0-1,9 0 0,0 0 1,0 0-1,11-1 0,-11 1 0,21-7 1,-6 6-1,1-2 0,5 0 1,-2 2-1,0-3 1,0 3-1,-1 2-1,0-1 1,-1 0 0,-4 1 0,0 0 0,-1 0 0,-1 0 0,-1 4 0,-10-5 0,13 3-1,-13-3-2,14 5-2,-14-5-9,0 0-22,8-9-1,-8 9-1,10-13 0</inkml:trace>
  <inkml:trace contextRef="#ctx0" brushRef="#br0" timeOffset="9500">524 5133 48,'-2'8'33,"2"2"2,-1 3-12,-9-12-12,14 10-2,-4-11-2,-3 10 0,3-10-4,2 9 0,-2-9-1,0 10-1,0-10-2,0 0-3,5 14-10,-5-14-22,0 0-1,5-11 0,0 0 0</inkml:trace>
  <inkml:trace contextRef="#ctx0" brushRef="#br0" timeOffset="9922">768 4830 21,'-6'-14'31,"6"14"2,0 0-12,-11 0-6,11 0-4,-10 4-4,7 6-2,-7-2-1,1 4-2,-2 1 0,1 3 0,-1 2 0,2 1-1,-1-2 1,1 2-1,0-6 0,5 1 0,0-5-1,4-9 0,2 15 0,-2-15 0,0 0 0,14 4 0,-14-4 1,18 1-1,-5 2-1,-13-3 1,22-3 0,-10 3 0,2 7-1,-1-4 1,-1 5-1,-1 0 0,0 2 0,0 2 0,-1 4 0,-4-3 0,-1 0-1,0 1 1,-3-3-2,-2-11 1,0 19 0,0-19-2,-3 16 0,3-16-2,-8 14-1,-2-12-1,10 8-1,0-10 1,-12 5-1,2-6 0,10 1 3,-12 2 1,12-2 2,-10-6 1,10 6 3,-12-10 0,12 10 2,-10-19 1,6 9 0,6 1 1,-3-4 3,6 0 0,-5-3-1,10 4 0,-9-2 0,11 3 0,-8-8-1,7 3-1,-7-2 0,6 5-2,-5-5 0,5 5 0,-1-7-2,1 6 1,-1-4-1,1 6 0,-1-4 0,-2 4-1,2 2 0,-3 0 0,-6 10-3,6-15-6,-6 15-21,10 2-4,-10-2 0,0 0 2</inkml:trace>
  <inkml:trace contextRef="#ctx0" brushRef="#br0" timeOffset="12594">1196 4817 18,'0'0'32,"0"0"-1,0 0-6,0 0-7,0 0-5,0 0-4,0 0-3,0 0-1,-10-5-1,10 5-1,0 0-1,0 0 2,-10-8-3,10 8 1,0 0-1,0 0-1,0 0 1,0 0-1,-12 12 2,7-2-3,2 0 2,-4 4-1,-1 4 1,0 1-2,-1 2 1,-1 4 1,1-2-1,0 3 0,2-3 0,1 3 0,-4-1 0,7-3 1,-1 1-2,-2-3 1,6-1 0,-1-2-1,2 1 1,-1-2 0,7 0-1,-5-3-1,2-1 1,-4-12 0,17 18-1,-17-18 0,16 11-1,-16-11 2,20 0-1,-8-5 2,-12 5-1,18-14 0,-12 2 1,0 2 0,-3-2 1,-1 0-1,-6 3 1,4 9-1,-11-13-1,-1 8 1,2 8-2,-7-1-2,7 10-5,-12-5-15,5 3-9,6 2-2,-3 1 2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4:59.703"/>
    </inkml:context>
    <inkml:brush xml:id="br0">
      <inkml:brushProperty name="width" value="0.03528" units="cm"/>
      <inkml:brushProperty name="height" value="0.03528" units="cm"/>
      <inkml:brushProperty name="color" value="#9C4A09"/>
      <inkml:brushProperty name="fitToCurve" value="1"/>
      <inkml:brushProperty name="ignorePressure" value="1"/>
    </inkml:brush>
  </inkml:definitions>
  <inkml:trace contextRef="#ctx0" brushRef="#br0">402 15 31,'8'-15'31,"-8"15"-3,0 0-8,0 0-6,0 0-6,0 0-2,-9 9-3,2 3-2,-2 3 0,-2 3 0,-4 0 1,-5 5-1,-1 2 2,-4-1-1,3 1 1,-7-4 0,1 4-1,-4-4 0,6 0 0,-1-4 0,4 1-1,0-5-1,0-2 1,4-2-1,6-1 0,0-1 0,13-7 2,-15 6-2,15-6 0,0 0 1,0 0-2,0 0 1,0 0 0,0 0-2,0 0 2,15 0-1,-5 1 1,5 2 0,1 1 0,1 4 0,3 2 0,2 4 0,-2 0 0,1 5 1,-5 0-1,3 1 0,1 1 0,0-2 2,0-2-2,2-2 1,0-2-2,2-4 2,5 0-1,-2-4 1,2 3-1,1-4 0,2 1 0,1 0 0,0 1-2,4 9-10,-3-3-22,-3-1-1,-2 3-1,-5-8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5:03.234"/>
    </inkml:context>
    <inkml:brush xml:id="br0">
      <inkml:brushProperty name="width" value="0.03528" units="cm"/>
      <inkml:brushProperty name="height" value="0.03528" units="cm"/>
      <inkml:brushProperty name="color" value="#9C4A09"/>
      <inkml:brushProperty name="fitToCurve" value="1"/>
      <inkml:brushProperty name="ignorePressure" value="1"/>
    </inkml:brush>
  </inkml:definitions>
  <inkml:trace contextRef="#ctx0" brushRef="#br0">65 129 24,'0'0'28,"7"-10"-2,-7 10-3,0 0-7,0 0-5,0 0-3,0 0-2,0 0-1,0 0-2,0 0 0,0 0 0,0 0 0,0 0-1,0 0-1,0 0 1,-4 13-1,4-3-1,-1 4 1,-1 3-1,1 6 0,-2 1 1,-1 1 0,1 3-1,-2 0 0,-1 2 2,1-4-2,-3 0 0,0-2 0,2-3 0,-1 0-2,3-7 0,1 3-2,3-17-11,-2 12-13,2-12-6,0 0 0,0 0 1</inkml:trace>
  <inkml:trace contextRef="#ctx0" brushRef="#br0" timeOffset="484">70 74 10,'0'-14'26,"0"14"-3,6-12-4,-4 3-2,-2 9-5,15-8-2,-1 8-4,-14 0-1,25-3-2,-7 2-1,-2 2-1,2-1 0,3 0 0,-2-2-1,-2 1 0,0 0-2,-1-6-7,2 1-17,1 4-4,-8-5 0,4 6 1</inkml:trace>
  <inkml:trace contextRef="#ctx0" brushRef="#br0" timeOffset="922">138 184 14,'0'0'25,"0"0"1,0 0-6,0 0-5,0 0-3,0 0-4,0 0-1,0 0-2,0 0-1,0 0-2,0 0 0,0 0-1,12 7 0,-12-7 0,13 1 0,-13-1 0,20-4 0,-7-2-1,2 2-2,4-1-10,-1 2-18,-2-6-1,4 6 1,-6-8-1</inkml:trace>
  <inkml:trace contextRef="#ctx0" brushRef="#br0" timeOffset="1578">528 325 10,'0'0'24,"-9"0"0,9 0-3,-16-4-7,16 4-5,-14 4-3,14-4-1,-14 8 0,14-8-1,-16 11 0,16-11 0,-11 13 0,11-13 0,-13 14-1,10-5 0,3-9 0,-11 17-1,11-17-1,-7 17 0,7-17 0,-3 16-1,3-16 0,3 14 1,-3-14-2,10 11 1,-10-11 0,14 3 0,-14-3 0,18-4-1,-8-1 1,-10 5 0,18-14 0,-18 14 0,16-18 0,-16 18 0,12-16 0,-12 16 0,3-20 0,-3 20 0,-3-16 1,3 16-1,-6-16 0,6 16 1,-6-13-1,6 13 0,0 0-1,0 0 1,0 0 0,0 0-1,0 0 1,6 16 0,0-7-1,-2 1 1,2 0 0,-2 0 0,0-1 1,-4-9-1,5 17 0,-5-17 1,3 13-1,-3-13 1,4 13 0,-4-13-1,6 12 0,-6-12 1,15 5-2,-15-5-3,21 0-14,-8-2-13,-13 2 0,23-7-1,-23 7 2</inkml:trace>
  <inkml:trace contextRef="#ctx0" brushRef="#br0" timeOffset="2500">872 383 34,'0'0'31,"0"0"1,-5 11-5,5-11-10,-2 13-5,2-13-5,-6 20-3,0-11-1,6 3 0,-3-2-1,-1 1-1,0-1 0,4-10-1,-3 14-1,3-14-4,0 0-20,0 0-9,0 0 0,0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5:06.281"/>
    </inkml:context>
    <inkml:brush xml:id="br0">
      <inkml:brushProperty name="width" value="0.03528" units="cm"/>
      <inkml:brushProperty name="height" value="0.03528" units="cm"/>
      <inkml:brushProperty name="color" value="#9C4A09"/>
      <inkml:brushProperty name="fitToCurve" value="1"/>
      <inkml:brushProperty name="ignorePressure" value="1"/>
    </inkml:brush>
  </inkml:definitions>
  <inkml:trace contextRef="#ctx0" brushRef="#br0">25 0 34,'0'0'30,"0"0"2,-1 12-8,1-12-6,-4 22-8,-1-8-5,3 9-1,-2-3-2,3 6-1,-3 3 0,3 4 0,0-1-1,-1 3 1,1 0-1,2 2 0,-1 0 0,0-1 0,1 0-1,-1-6-1,2-1-5,-2-2-25,0-10 0,4-1-2,-4-16 1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24576" units="in"/>
          <inkml:channel name="Y" type="integer" max="18432" units="in"/>
          <inkml:channel name="F" type="integer" max="255" units="dev"/>
        </inkml:traceFormat>
        <inkml:channelProperties>
          <inkml:channelProperty channel="X" name="resolution" value="2540.15503" units="1/in"/>
          <inkml:channelProperty channel="Y" name="resolution" value="2540.24268" units="1/in"/>
          <inkml:channelProperty channel="F" name="resolution" value="INF" units="1/dev"/>
        </inkml:channelProperties>
      </inkml:inkSource>
      <inkml:timestamp xml:id="ts0" timeString="2009-10-30T16:35:07.156"/>
    </inkml:context>
    <inkml:brush xml:id="br0">
      <inkml:brushProperty name="width" value="0.03528" units="cm"/>
      <inkml:brushProperty name="height" value="0.03528" units="cm"/>
      <inkml:brushProperty name="color" value="#9C4A09"/>
      <inkml:brushProperty name="fitToCurve" value="1"/>
      <inkml:brushProperty name="ignorePressure" value="1"/>
    </inkml:brush>
  </inkml:definitions>
  <inkml:trace contextRef="#ctx0" brushRef="#br0">182 0 26,'0'0'32,"0"0"1,0 0-5,0 0-9,0 0-5,0 0-6,0 0-3,2 15-2,-2-15 0,-8 21-2,4-5 0,1 4-1,-4 5 1,3 4-1,-1 3 0,2 0 1,0 0-1,0 0 0,1 0-1,-1-3 1,0-2-1,-1-5-1,4-1-2,-5-10-9,5-11-18,2 18-3,-2-18 1,0 0 0</inkml:trace>
  <inkml:trace contextRef="#ctx0" brushRef="#br0" timeOffset="328">21 176 23,'0'0'30,"-10"-6"3,10 6-6,0 0-7,0 0-6,0 0-5,-11-10-4,11 10-1,0 0-3,16 2 1,-6-2-2,3 1 0,2 1-1,2 1 0,5 2-3,-5-6-8,8 1-17,-3 2-3,-5-4-2,3 4 2</inkml:trace>
  <inkml:trace contextRef="#ctx0" brushRef="#br0" timeOffset="640">428 214 38,'-10'5'29,"6"9"1,-2-1-9,-5-5-8,8 8-4,-7-5-5,7 6-2,-2-3 0,4 0-2,0 0 1,2-3-1,-1-11 1,11 15-1,-1-10 0,2-5 1,1-3-1,1-4 1,2 0 0,1-4-1,-3-1 1,1-6-1,-4 2 1,-1-5 0,-3 2-1,-4 0 0,-3 0 1,-3 4-1,-3 1 0,-2 3-1,8 11-1,-18-11-2,18 11-14,-12 17-13,-1-8-1,6 10 0,-4-4 1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tabSelected="1" topLeftCell="A4" workbookViewId="0">
      <selection activeCell="L9" sqref="L9"/>
    </sheetView>
  </sheetViews>
  <sheetFormatPr defaultRowHeight="12.75" x14ac:dyDescent="0.2"/>
  <cols>
    <col min="1" max="1" width="15.42578125" customWidth="1"/>
    <col min="2" max="2" width="21.28515625" style="1" customWidth="1"/>
    <col min="3" max="6" width="6.7109375" customWidth="1"/>
    <col min="7" max="7" width="3.5703125" customWidth="1"/>
  </cols>
  <sheetData>
    <row r="1" spans="1:9" x14ac:dyDescent="0.2">
      <c r="A1" s="18" t="s">
        <v>57</v>
      </c>
    </row>
    <row r="2" spans="1:9" x14ac:dyDescent="0.2">
      <c r="B2" s="5" t="s">
        <v>24</v>
      </c>
      <c r="C2" s="5">
        <v>1</v>
      </c>
      <c r="D2" s="5">
        <v>2</v>
      </c>
      <c r="E2" s="5">
        <v>3</v>
      </c>
      <c r="F2" s="5">
        <v>4</v>
      </c>
    </row>
    <row r="3" spans="1:9" ht="14.25" x14ac:dyDescent="0.25">
      <c r="A3" s="19"/>
      <c r="B3" s="20" t="s">
        <v>1</v>
      </c>
      <c r="C3" s="21" t="s">
        <v>25</v>
      </c>
      <c r="D3" s="21" t="s">
        <v>26</v>
      </c>
      <c r="E3" s="21" t="s">
        <v>27</v>
      </c>
      <c r="F3" s="21" t="s">
        <v>28</v>
      </c>
    </row>
    <row r="4" spans="1:9" ht="14.25" x14ac:dyDescent="0.25">
      <c r="A4" s="19"/>
      <c r="B4" s="20" t="s">
        <v>29</v>
      </c>
      <c r="C4" s="21" t="s">
        <v>30</v>
      </c>
      <c r="D4" s="21" t="s">
        <v>31</v>
      </c>
      <c r="E4" s="21" t="s">
        <v>32</v>
      </c>
      <c r="F4" s="21" t="s">
        <v>33</v>
      </c>
    </row>
    <row r="5" spans="1:9" s="8" customFormat="1" ht="8.25" x14ac:dyDescent="0.15">
      <c r="B5" s="22"/>
    </row>
    <row r="6" spans="1:9" ht="14.25" x14ac:dyDescent="0.25">
      <c r="A6" s="36"/>
      <c r="B6" s="37" t="s">
        <v>34</v>
      </c>
      <c r="C6" s="5" t="s">
        <v>58</v>
      </c>
      <c r="D6" s="5" t="s">
        <v>59</v>
      </c>
      <c r="E6" s="5" t="s">
        <v>60</v>
      </c>
      <c r="F6" s="5" t="s">
        <v>61</v>
      </c>
      <c r="G6" s="34"/>
      <c r="H6" s="38" t="s">
        <v>62</v>
      </c>
      <c r="I6" s="41"/>
    </row>
    <row r="7" spans="1:9" x14ac:dyDescent="0.2">
      <c r="A7" s="18" t="s">
        <v>35</v>
      </c>
      <c r="B7" s="23"/>
      <c r="C7" s="7"/>
      <c r="D7" s="7"/>
      <c r="E7" s="7"/>
      <c r="F7" s="7"/>
      <c r="H7" s="24"/>
    </row>
    <row r="8" spans="1:9" ht="5.0999999999999996" customHeight="1" x14ac:dyDescent="0.2"/>
    <row r="9" spans="1:9" x14ac:dyDescent="0.2">
      <c r="B9" s="5" t="s">
        <v>1</v>
      </c>
    </row>
    <row r="10" spans="1:9" ht="15.75" x14ac:dyDescent="0.3">
      <c r="B10" s="5" t="s">
        <v>29</v>
      </c>
      <c r="C10" s="1" t="s">
        <v>36</v>
      </c>
      <c r="D10" s="1" t="s">
        <v>37</v>
      </c>
      <c r="E10" s="1" t="s">
        <v>38</v>
      </c>
      <c r="F10" s="1" t="s">
        <v>39</v>
      </c>
    </row>
    <row r="11" spans="1:9" s="8" customFormat="1" ht="8.25" x14ac:dyDescent="0.15">
      <c r="B11" s="22"/>
    </row>
    <row r="12" spans="1:9" ht="18.75" x14ac:dyDescent="0.35">
      <c r="A12" s="25" t="s">
        <v>40</v>
      </c>
      <c r="C12" s="26" t="s">
        <v>41</v>
      </c>
    </row>
    <row r="13" spans="1:9" ht="18.75" x14ac:dyDescent="0.35">
      <c r="A13" s="27" t="s">
        <v>42</v>
      </c>
    </row>
    <row r="14" spans="1:9" ht="18.75" x14ac:dyDescent="0.35">
      <c r="A14" s="28" t="s">
        <v>43</v>
      </c>
    </row>
    <row r="15" spans="1:9" s="8" customFormat="1" ht="8.25" x14ac:dyDescent="0.15">
      <c r="A15" s="29"/>
      <c r="B15" s="22"/>
    </row>
    <row r="16" spans="1:9" s="8" customFormat="1" x14ac:dyDescent="0.2">
      <c r="A16"/>
      <c r="B16" t="s">
        <v>44</v>
      </c>
      <c r="C16"/>
    </row>
    <row r="17" spans="1:12" s="8" customFormat="1" ht="14.25" x14ac:dyDescent="0.25">
      <c r="A17" s="26" t="s">
        <v>45</v>
      </c>
      <c r="B17" s="1"/>
      <c r="C17"/>
    </row>
    <row r="18" spans="1:12" s="8" customFormat="1" ht="14.25" x14ac:dyDescent="0.25">
      <c r="A18" s="30" t="s">
        <v>46</v>
      </c>
      <c r="B18" s="1"/>
      <c r="C18"/>
    </row>
    <row r="19" spans="1:12" s="8" customFormat="1" x14ac:dyDescent="0.2">
      <c r="A19"/>
      <c r="B19" s="31" t="s">
        <v>47</v>
      </c>
      <c r="C19"/>
    </row>
    <row r="20" spans="1:12" s="8" customFormat="1" x14ac:dyDescent="0.2">
      <c r="A20"/>
      <c r="B20" s="28" t="s">
        <v>56</v>
      </c>
      <c r="C20"/>
    </row>
    <row r="21" spans="1:12" s="8" customFormat="1" ht="8.25" x14ac:dyDescent="0.15">
      <c r="A21" s="29"/>
      <c r="B21" s="22"/>
    </row>
    <row r="22" spans="1:12" s="8" customFormat="1" ht="20.25" x14ac:dyDescent="0.35">
      <c r="A22" s="25" t="s">
        <v>48</v>
      </c>
      <c r="D22" s="25" t="s">
        <v>49</v>
      </c>
      <c r="E22" s="3"/>
      <c r="F22" s="3"/>
      <c r="G22" s="3"/>
      <c r="H22" s="3"/>
      <c r="I22" s="3"/>
    </row>
    <row r="23" spans="1:12" s="8" customFormat="1" ht="20.25" x14ac:dyDescent="0.35">
      <c r="A23" s="27" t="s">
        <v>65</v>
      </c>
      <c r="D23" s="27" t="s">
        <v>66</v>
      </c>
      <c r="E23" s="3"/>
      <c r="F23" s="3"/>
      <c r="G23" s="3"/>
      <c r="H23" s="3"/>
      <c r="I23" s="3"/>
    </row>
    <row r="24" spans="1:12" s="8" customFormat="1" ht="12.75" customHeight="1" x14ac:dyDescent="0.2">
      <c r="A24" s="32"/>
      <c r="B24" s="4"/>
      <c r="C24" s="3"/>
      <c r="D24" s="3"/>
      <c r="E24" s="3"/>
      <c r="F24" s="3"/>
      <c r="G24" s="3"/>
      <c r="H24" s="3"/>
      <c r="I24" s="3"/>
    </row>
    <row r="25" spans="1:12" ht="12.75" customHeight="1" x14ac:dyDescent="0.2"/>
    <row r="27" spans="1:12" ht="15.75" thickBot="1" x14ac:dyDescent="0.25">
      <c r="A27" s="160" t="s">
        <v>53</v>
      </c>
      <c r="B27" s="161" t="s">
        <v>50</v>
      </c>
      <c r="C27" s="161"/>
      <c r="D27" s="161"/>
      <c r="E27" s="161"/>
      <c r="F27" s="161"/>
      <c r="G27" s="163" t="s">
        <v>52</v>
      </c>
      <c r="H27" s="161" t="s">
        <v>54</v>
      </c>
      <c r="I27" s="161"/>
      <c r="J27" s="161"/>
      <c r="K27" s="161"/>
      <c r="L27" s="161"/>
    </row>
    <row r="28" spans="1:12" ht="15" x14ac:dyDescent="0.2">
      <c r="A28" s="160"/>
      <c r="B28" s="162" t="s">
        <v>51</v>
      </c>
      <c r="C28" s="162"/>
      <c r="D28" s="162"/>
      <c r="E28" s="162"/>
      <c r="F28" s="162"/>
      <c r="G28" s="163"/>
      <c r="H28" s="162" t="s">
        <v>55</v>
      </c>
      <c r="I28" s="162"/>
      <c r="J28" s="162"/>
      <c r="K28" s="162"/>
      <c r="L28" s="162"/>
    </row>
    <row r="31" spans="1:12" x14ac:dyDescent="0.2">
      <c r="C31" s="30"/>
    </row>
  </sheetData>
  <mergeCells count="6">
    <mergeCell ref="A27:A28"/>
    <mergeCell ref="B27:F27"/>
    <mergeCell ref="B28:F28"/>
    <mergeCell ref="G27:G28"/>
    <mergeCell ref="H27:L27"/>
    <mergeCell ref="H28:L28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3313" r:id="rId3">
          <objectPr defaultSize="0" r:id="rId4">
            <anchor moveWithCells="1">
              <from>
                <xdr:col>2</xdr:col>
                <xdr:colOff>85725</xdr:colOff>
                <xdr:row>7</xdr:row>
                <xdr:rowOff>9525</xdr:rowOff>
              </from>
              <to>
                <xdr:col>2</xdr:col>
                <xdr:colOff>247650</xdr:colOff>
                <xdr:row>9</xdr:row>
                <xdr:rowOff>28575</xdr:rowOff>
              </to>
            </anchor>
          </objectPr>
        </oleObject>
      </mc:Choice>
      <mc:Fallback>
        <oleObject progId="Equation.3" shapeId="13313" r:id="rId3"/>
      </mc:Fallback>
    </mc:AlternateContent>
    <mc:AlternateContent xmlns:mc="http://schemas.openxmlformats.org/markup-compatibility/2006">
      <mc:Choice Requires="x14">
        <oleObject progId="Equation.3" shapeId="13314" r:id="rId5">
          <objectPr defaultSize="0" r:id="rId6">
            <anchor moveWithCells="1">
              <from>
                <xdr:col>3</xdr:col>
                <xdr:colOff>95250</xdr:colOff>
                <xdr:row>7</xdr:row>
                <xdr:rowOff>19050</xdr:rowOff>
              </from>
              <to>
                <xdr:col>3</xdr:col>
                <xdr:colOff>285750</xdr:colOff>
                <xdr:row>9</xdr:row>
                <xdr:rowOff>19050</xdr:rowOff>
              </to>
            </anchor>
          </objectPr>
        </oleObject>
      </mc:Choice>
      <mc:Fallback>
        <oleObject progId="Equation.3" shapeId="13314" r:id="rId5"/>
      </mc:Fallback>
    </mc:AlternateContent>
    <mc:AlternateContent xmlns:mc="http://schemas.openxmlformats.org/markup-compatibility/2006">
      <mc:Choice Requires="x14">
        <oleObject progId="Equation.3" shapeId="13315" r:id="rId7">
          <objectPr defaultSize="0" r:id="rId8">
            <anchor moveWithCells="1">
              <from>
                <xdr:col>4</xdr:col>
                <xdr:colOff>95250</xdr:colOff>
                <xdr:row>7</xdr:row>
                <xdr:rowOff>28575</xdr:rowOff>
              </from>
              <to>
                <xdr:col>4</xdr:col>
                <xdr:colOff>276225</xdr:colOff>
                <xdr:row>9</xdr:row>
                <xdr:rowOff>38100</xdr:rowOff>
              </to>
            </anchor>
          </objectPr>
        </oleObject>
      </mc:Choice>
      <mc:Fallback>
        <oleObject progId="Equation.3" shapeId="13315" r:id="rId7"/>
      </mc:Fallback>
    </mc:AlternateContent>
    <mc:AlternateContent xmlns:mc="http://schemas.openxmlformats.org/markup-compatibility/2006">
      <mc:Choice Requires="x14">
        <oleObject progId="Equation.3" shapeId="13316" r:id="rId9">
          <objectPr defaultSize="0" r:id="rId10">
            <anchor moveWithCells="1">
              <from>
                <xdr:col>5</xdr:col>
                <xdr:colOff>85725</xdr:colOff>
                <xdr:row>7</xdr:row>
                <xdr:rowOff>28575</xdr:rowOff>
              </from>
              <to>
                <xdr:col>5</xdr:col>
                <xdr:colOff>276225</xdr:colOff>
                <xdr:row>9</xdr:row>
                <xdr:rowOff>28575</xdr:rowOff>
              </to>
            </anchor>
          </objectPr>
        </oleObject>
      </mc:Choice>
      <mc:Fallback>
        <oleObject progId="Equation.3" shapeId="13316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1" sqref="O11"/>
    </sheetView>
  </sheetViews>
  <sheetFormatPr defaultRowHeight="12.75" x14ac:dyDescent="0.2"/>
  <cols>
    <col min="7" max="7" width="13.7109375" customWidth="1"/>
  </cols>
  <sheetData>
    <row r="1" spans="1:1" x14ac:dyDescent="0.2">
      <c r="A1" s="18" t="s">
        <v>273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L1" sqref="L1"/>
    </sheetView>
  </sheetViews>
  <sheetFormatPr defaultRowHeight="12.75" x14ac:dyDescent="0.2"/>
  <cols>
    <col min="1" max="1" width="12" customWidth="1"/>
    <col min="8" max="8" width="11.5703125" customWidth="1"/>
  </cols>
  <sheetData>
    <row r="1" spans="1:15" x14ac:dyDescent="0.2">
      <c r="A1" s="18" t="s">
        <v>103</v>
      </c>
    </row>
    <row r="2" spans="1:15" x14ac:dyDescent="0.2">
      <c r="A2" s="34" t="s">
        <v>104</v>
      </c>
      <c r="G2" s="58" t="s">
        <v>105</v>
      </c>
    </row>
    <row r="3" spans="1:15" s="6" customFormat="1" ht="13.5" thickBot="1" x14ac:dyDescent="0.25">
      <c r="A3" s="5" t="s">
        <v>0</v>
      </c>
      <c r="B3" s="5">
        <v>1</v>
      </c>
      <c r="C3" s="5">
        <v>2</v>
      </c>
      <c r="D3" s="5">
        <v>3</v>
      </c>
      <c r="E3" s="5">
        <v>4</v>
      </c>
      <c r="F3" s="68" t="s">
        <v>181</v>
      </c>
      <c r="G3" s="61"/>
      <c r="H3" s="61"/>
      <c r="I3" s="61"/>
      <c r="J3" s="61"/>
      <c r="K3" s="61"/>
      <c r="L3" s="61"/>
      <c r="M3" s="61"/>
      <c r="N3" s="61"/>
      <c r="O3" s="61"/>
    </row>
    <row r="4" spans="1:15" s="6" customFormat="1" ht="15.75" x14ac:dyDescent="0.25">
      <c r="A4" s="74" t="s">
        <v>1</v>
      </c>
      <c r="B4" s="75">
        <v>50</v>
      </c>
      <c r="C4" s="75">
        <v>50</v>
      </c>
      <c r="D4" s="75">
        <v>50</v>
      </c>
      <c r="E4" s="75">
        <v>50</v>
      </c>
      <c r="F4" s="76" t="s">
        <v>182</v>
      </c>
      <c r="G4" s="77"/>
      <c r="H4" s="70" t="s">
        <v>64</v>
      </c>
      <c r="I4" s="71"/>
    </row>
    <row r="5" spans="1:15" s="6" customFormat="1" ht="16.5" thickBot="1" x14ac:dyDescent="0.3">
      <c r="A5" s="78" t="s">
        <v>2</v>
      </c>
      <c r="B5" s="79">
        <v>100</v>
      </c>
      <c r="C5" s="79">
        <v>100</v>
      </c>
      <c r="D5" s="79">
        <v>100</v>
      </c>
      <c r="E5" s="79">
        <v>100</v>
      </c>
      <c r="F5" s="80" t="s">
        <v>182</v>
      </c>
      <c r="G5" s="81"/>
      <c r="H5" s="72" t="s">
        <v>63</v>
      </c>
      <c r="I5" s="73">
        <f ca="1">'Simulation ANOVA'!F10</f>
        <v>0.33865570464397338</v>
      </c>
    </row>
    <row r="7" spans="1:15" x14ac:dyDescent="0.2">
      <c r="C7" t="s">
        <v>3</v>
      </c>
      <c r="D7" s="34" t="s">
        <v>106</v>
      </c>
    </row>
    <row r="8" spans="1:15" x14ac:dyDescent="0.2">
      <c r="A8" s="59" t="s">
        <v>107</v>
      </c>
      <c r="B8">
        <f ca="1">'Simulation ANOVA'!B24</f>
        <v>44.16151777127866</v>
      </c>
      <c r="C8">
        <v>1</v>
      </c>
    </row>
    <row r="9" spans="1:15" x14ac:dyDescent="0.2">
      <c r="A9" s="59" t="s">
        <v>108</v>
      </c>
      <c r="B9">
        <f ca="1">'Simulation ANOVA'!B25</f>
        <v>78.066313553184074</v>
      </c>
      <c r="C9">
        <v>1</v>
      </c>
    </row>
    <row r="10" spans="1:15" x14ac:dyDescent="0.2">
      <c r="A10" s="59" t="s">
        <v>109</v>
      </c>
      <c r="B10">
        <f ca="1">'Simulation ANOVA'!B26</f>
        <v>46.348697524030463</v>
      </c>
      <c r="C10">
        <v>1</v>
      </c>
    </row>
    <row r="11" spans="1:15" x14ac:dyDescent="0.2">
      <c r="A11" s="59" t="s">
        <v>110</v>
      </c>
      <c r="B11">
        <f ca="1">'Simulation ANOVA'!B27</f>
        <v>60.289553482931694</v>
      </c>
      <c r="C11">
        <v>1</v>
      </c>
    </row>
    <row r="12" spans="1:15" x14ac:dyDescent="0.2">
      <c r="A12" s="59" t="s">
        <v>111</v>
      </c>
      <c r="B12">
        <f ca="1">'Simulation ANOVA'!B28</f>
        <v>43.486121824380007</v>
      </c>
      <c r="C12">
        <v>1</v>
      </c>
    </row>
    <row r="13" spans="1:15" x14ac:dyDescent="0.2">
      <c r="A13" s="59" t="s">
        <v>112</v>
      </c>
      <c r="B13">
        <f ca="1">'Simulation ANOVA'!B29</f>
        <v>41.334746562780779</v>
      </c>
      <c r="C13">
        <v>1</v>
      </c>
    </row>
    <row r="14" spans="1:15" x14ac:dyDescent="0.2">
      <c r="A14" s="59" t="s">
        <v>113</v>
      </c>
      <c r="B14">
        <f ca="1">'Simulation ANOVA'!B30</f>
        <v>44.501002463283605</v>
      </c>
      <c r="C14">
        <v>1</v>
      </c>
    </row>
    <row r="15" spans="1:15" x14ac:dyDescent="0.2">
      <c r="A15" s="59" t="s">
        <v>114</v>
      </c>
      <c r="B15">
        <f ca="1">'Simulation ANOVA'!B31</f>
        <v>43.005812810548832</v>
      </c>
      <c r="C15">
        <v>1</v>
      </c>
    </row>
    <row r="16" spans="1:15" x14ac:dyDescent="0.2">
      <c r="A16" s="59" t="s">
        <v>115</v>
      </c>
      <c r="B16">
        <f ca="1">'Simulation ANOVA'!B32</f>
        <v>49.702346177894647</v>
      </c>
      <c r="C16">
        <v>1</v>
      </c>
    </row>
    <row r="17" spans="1:3" x14ac:dyDescent="0.2">
      <c r="A17" s="59" t="s">
        <v>116</v>
      </c>
      <c r="B17">
        <f ca="1">'Simulation ANOVA'!B33</f>
        <v>27.635099005335618</v>
      </c>
      <c r="C17">
        <v>1</v>
      </c>
    </row>
    <row r="18" spans="1:3" x14ac:dyDescent="0.2">
      <c r="A18" s="59" t="s">
        <v>117</v>
      </c>
      <c r="B18">
        <f ca="1">'Simulation ANOVA'!C24</f>
        <v>44.083382137648456</v>
      </c>
      <c r="C18">
        <v>2</v>
      </c>
    </row>
    <row r="19" spans="1:3" x14ac:dyDescent="0.2">
      <c r="A19" s="59" t="s">
        <v>118</v>
      </c>
      <c r="B19">
        <f ca="1">'Simulation ANOVA'!C25</f>
        <v>55.096133391865528</v>
      </c>
      <c r="C19">
        <v>2</v>
      </c>
    </row>
    <row r="20" spans="1:3" x14ac:dyDescent="0.2">
      <c r="A20" s="59" t="s">
        <v>119</v>
      </c>
      <c r="B20">
        <f ca="1">'Simulation ANOVA'!C26</f>
        <v>42.968691920329007</v>
      </c>
      <c r="C20">
        <v>2</v>
      </c>
    </row>
    <row r="21" spans="1:3" x14ac:dyDescent="0.2">
      <c r="A21" s="59" t="s">
        <v>120</v>
      </c>
      <c r="B21">
        <f ca="1">'Simulation ANOVA'!C27</f>
        <v>53.229360103558882</v>
      </c>
      <c r="C21">
        <v>2</v>
      </c>
    </row>
    <row r="22" spans="1:3" x14ac:dyDescent="0.2">
      <c r="A22" s="59" t="s">
        <v>121</v>
      </c>
      <c r="B22">
        <f ca="1">'Simulation ANOVA'!C28</f>
        <v>28.297291674819306</v>
      </c>
      <c r="C22">
        <v>2</v>
      </c>
    </row>
    <row r="23" spans="1:3" x14ac:dyDescent="0.2">
      <c r="A23" s="59" t="s">
        <v>122</v>
      </c>
      <c r="B23">
        <f ca="1">'Simulation ANOVA'!C29</f>
        <v>52.027581733405547</v>
      </c>
      <c r="C23">
        <v>2</v>
      </c>
    </row>
    <row r="24" spans="1:3" x14ac:dyDescent="0.2">
      <c r="A24" s="59" t="s">
        <v>123</v>
      </c>
      <c r="B24">
        <f ca="1">'Simulation ANOVA'!C30</f>
        <v>55.318212316718977</v>
      </c>
      <c r="C24">
        <v>2</v>
      </c>
    </row>
    <row r="25" spans="1:3" x14ac:dyDescent="0.2">
      <c r="A25" s="59" t="s">
        <v>124</v>
      </c>
      <c r="B25">
        <f ca="1">'Simulation ANOVA'!C31</f>
        <v>58.292992549312856</v>
      </c>
      <c r="C25">
        <v>2</v>
      </c>
    </row>
    <row r="26" spans="1:3" x14ac:dyDescent="0.2">
      <c r="A26" s="59" t="s">
        <v>125</v>
      </c>
      <c r="B26">
        <f ca="1">'Simulation ANOVA'!C32</f>
        <v>48.15515360531198</v>
      </c>
      <c r="C26">
        <v>2</v>
      </c>
    </row>
    <row r="27" spans="1:3" x14ac:dyDescent="0.2">
      <c r="A27" s="59" t="s">
        <v>126</v>
      </c>
      <c r="B27">
        <f ca="1">'Simulation ANOVA'!C33</f>
        <v>43.460919849572662</v>
      </c>
      <c r="C27">
        <v>2</v>
      </c>
    </row>
    <row r="28" spans="1:3" x14ac:dyDescent="0.2">
      <c r="A28" s="59" t="s">
        <v>127</v>
      </c>
      <c r="B28">
        <f ca="1">'Simulation ANOVA'!D24</f>
        <v>63.093343239223408</v>
      </c>
      <c r="C28">
        <v>3</v>
      </c>
    </row>
    <row r="29" spans="1:3" x14ac:dyDescent="0.2">
      <c r="A29" s="59" t="s">
        <v>128</v>
      </c>
      <c r="B29">
        <f ca="1">'Simulation ANOVA'!D25</f>
        <v>51.826935047575532</v>
      </c>
      <c r="C29">
        <v>3</v>
      </c>
    </row>
    <row r="30" spans="1:3" x14ac:dyDescent="0.2">
      <c r="A30" s="59" t="s">
        <v>129</v>
      </c>
      <c r="B30">
        <f ca="1">'Simulation ANOVA'!D26</f>
        <v>67.577871403261469</v>
      </c>
      <c r="C30">
        <v>3</v>
      </c>
    </row>
    <row r="31" spans="1:3" x14ac:dyDescent="0.2">
      <c r="A31" s="59" t="s">
        <v>130</v>
      </c>
      <c r="B31">
        <f ca="1">'Simulation ANOVA'!D27</f>
        <v>66.695121109672556</v>
      </c>
      <c r="C31">
        <v>3</v>
      </c>
    </row>
    <row r="32" spans="1:3" x14ac:dyDescent="0.2">
      <c r="A32" s="59" t="s">
        <v>131</v>
      </c>
      <c r="B32">
        <f ca="1">'Simulation ANOVA'!D28</f>
        <v>43.238927191622736</v>
      </c>
      <c r="C32">
        <v>3</v>
      </c>
    </row>
    <row r="33" spans="1:4" x14ac:dyDescent="0.2">
      <c r="A33" s="59" t="s">
        <v>132</v>
      </c>
      <c r="B33">
        <f ca="1">'Simulation ANOVA'!D29</f>
        <v>51.882732945319184</v>
      </c>
      <c r="C33">
        <v>3</v>
      </c>
    </row>
    <row r="34" spans="1:4" x14ac:dyDescent="0.2">
      <c r="A34" s="59" t="s">
        <v>133</v>
      </c>
      <c r="B34">
        <f ca="1">'Simulation ANOVA'!D30</f>
        <v>46.682881319504546</v>
      </c>
      <c r="C34">
        <v>3</v>
      </c>
    </row>
    <row r="35" spans="1:4" x14ac:dyDescent="0.2">
      <c r="A35" s="59" t="s">
        <v>134</v>
      </c>
      <c r="B35">
        <f ca="1">'Simulation ANOVA'!D31</f>
        <v>46.60001269912842</v>
      </c>
      <c r="C35">
        <v>3</v>
      </c>
    </row>
    <row r="36" spans="1:4" x14ac:dyDescent="0.2">
      <c r="A36" s="59" t="s">
        <v>135</v>
      </c>
      <c r="B36">
        <f ca="1">'Simulation ANOVA'!D32</f>
        <v>52.879854712489397</v>
      </c>
      <c r="C36">
        <v>3</v>
      </c>
    </row>
    <row r="37" spans="1:4" x14ac:dyDescent="0.2">
      <c r="A37" s="59" t="s">
        <v>136</v>
      </c>
      <c r="B37">
        <f ca="1">'Simulation ANOVA'!D33</f>
        <v>49.583185587451943</v>
      </c>
      <c r="C37">
        <v>3</v>
      </c>
    </row>
    <row r="38" spans="1:4" x14ac:dyDescent="0.2">
      <c r="A38" s="59" t="s">
        <v>137</v>
      </c>
      <c r="B38">
        <f ca="1">'Simulation ANOVA'!E24</f>
        <v>56.603087308201921</v>
      </c>
      <c r="C38">
        <v>4</v>
      </c>
    </row>
    <row r="39" spans="1:4" x14ac:dyDescent="0.2">
      <c r="A39" s="59" t="s">
        <v>138</v>
      </c>
      <c r="B39">
        <f ca="1">'Simulation ANOVA'!E25</f>
        <v>45.898217202694937</v>
      </c>
      <c r="C39">
        <v>4</v>
      </c>
    </row>
    <row r="40" spans="1:4" x14ac:dyDescent="0.2">
      <c r="A40" s="59" t="s">
        <v>139</v>
      </c>
      <c r="B40">
        <f ca="1">'Simulation ANOVA'!E26</f>
        <v>43.635880321691111</v>
      </c>
      <c r="C40">
        <v>4</v>
      </c>
    </row>
    <row r="41" spans="1:4" x14ac:dyDescent="0.2">
      <c r="A41" s="59" t="s">
        <v>140</v>
      </c>
      <c r="B41">
        <f ca="1">'Simulation ANOVA'!E27</f>
        <v>42.087052072606014</v>
      </c>
      <c r="C41">
        <v>4</v>
      </c>
    </row>
    <row r="42" spans="1:4" x14ac:dyDescent="0.2">
      <c r="A42" s="59" t="s">
        <v>141</v>
      </c>
      <c r="B42">
        <f ca="1">'Simulation ANOVA'!E28</f>
        <v>42.033521607156089</v>
      </c>
      <c r="C42">
        <v>4</v>
      </c>
    </row>
    <row r="43" spans="1:4" x14ac:dyDescent="0.2">
      <c r="A43" s="59" t="s">
        <v>142</v>
      </c>
      <c r="B43">
        <f ca="1">'Simulation ANOVA'!E29</f>
        <v>51.786031277132118</v>
      </c>
      <c r="C43">
        <v>4</v>
      </c>
    </row>
    <row r="44" spans="1:4" x14ac:dyDescent="0.2">
      <c r="A44" s="59" t="s">
        <v>143</v>
      </c>
      <c r="B44">
        <f ca="1">'Simulation ANOVA'!E30</f>
        <v>34.009509629745281</v>
      </c>
      <c r="C44">
        <v>4</v>
      </c>
    </row>
    <row r="45" spans="1:4" x14ac:dyDescent="0.2">
      <c r="A45" s="59" t="s">
        <v>144</v>
      </c>
      <c r="B45">
        <f ca="1">'Simulation ANOVA'!E31</f>
        <v>53.602251274209387</v>
      </c>
      <c r="C45">
        <v>4</v>
      </c>
    </row>
    <row r="46" spans="1:4" x14ac:dyDescent="0.2">
      <c r="A46" s="59" t="s">
        <v>145</v>
      </c>
      <c r="B46">
        <f ca="1">'Simulation ANOVA'!E32</f>
        <v>43.180372791401666</v>
      </c>
      <c r="C46">
        <v>4</v>
      </c>
    </row>
    <row r="47" spans="1:4" x14ac:dyDescent="0.2">
      <c r="A47" s="59" t="s">
        <v>146</v>
      </c>
      <c r="B47">
        <f ca="1">'Simulation ANOVA'!E33</f>
        <v>52.963977532935139</v>
      </c>
      <c r="C47">
        <v>4</v>
      </c>
    </row>
    <row r="48" spans="1:4" x14ac:dyDescent="0.2">
      <c r="A48" s="60" t="s">
        <v>147</v>
      </c>
      <c r="B48">
        <f ca="1">AVERAGE(B8:B17)</f>
        <v>47.853121117564839</v>
      </c>
      <c r="D48">
        <v>0.85</v>
      </c>
    </row>
    <row r="49" spans="1:4" x14ac:dyDescent="0.2">
      <c r="A49" s="60" t="s">
        <v>148</v>
      </c>
      <c r="B49">
        <f ca="1">AVERAGE(B18:B27)</f>
        <v>48.092971928254315</v>
      </c>
      <c r="D49">
        <v>1.85</v>
      </c>
    </row>
    <row r="50" spans="1:4" x14ac:dyDescent="0.2">
      <c r="A50" s="60" t="s">
        <v>149</v>
      </c>
      <c r="B50">
        <f ca="1">AVERAGE(B28:B37)</f>
        <v>54.006086525524914</v>
      </c>
      <c r="D50">
        <v>2.85</v>
      </c>
    </row>
    <row r="51" spans="1:4" x14ac:dyDescent="0.2">
      <c r="A51" s="60" t="s">
        <v>150</v>
      </c>
      <c r="B51">
        <f ca="1">AVERAGE(B38:B47)</f>
        <v>46.579990101777362</v>
      </c>
      <c r="D51">
        <v>3.85</v>
      </c>
    </row>
  </sheetData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G25" sqref="G25"/>
    </sheetView>
  </sheetViews>
  <sheetFormatPr defaultRowHeight="12.75" x14ac:dyDescent="0.2"/>
  <cols>
    <col min="1" max="1" width="23.28515625" customWidth="1"/>
    <col min="6" max="6" width="11.28515625" customWidth="1"/>
    <col min="7" max="7" width="10.140625" customWidth="1"/>
  </cols>
  <sheetData>
    <row r="1" spans="1:7" x14ac:dyDescent="0.2">
      <c r="A1" s="18" t="s">
        <v>103</v>
      </c>
    </row>
    <row r="2" spans="1:7" x14ac:dyDescent="0.2">
      <c r="A2" s="34" t="s">
        <v>104</v>
      </c>
      <c r="G2" s="58" t="s">
        <v>105</v>
      </c>
    </row>
    <row r="3" spans="1:7" x14ac:dyDescent="0.2">
      <c r="A3" s="34"/>
      <c r="G3" s="58"/>
    </row>
    <row r="4" spans="1:7" ht="15.75" x14ac:dyDescent="0.25">
      <c r="A4" s="2" t="s">
        <v>0</v>
      </c>
      <c r="B4" s="4">
        <v>1</v>
      </c>
      <c r="C4" s="4">
        <v>2</v>
      </c>
      <c r="D4" s="4">
        <v>3</v>
      </c>
      <c r="E4" s="4">
        <v>4</v>
      </c>
    </row>
    <row r="5" spans="1:7" ht="15.75" x14ac:dyDescent="0.25">
      <c r="A5" s="2" t="s">
        <v>1</v>
      </c>
      <c r="B5" s="4">
        <f>'Simulation Graph'!B4</f>
        <v>50</v>
      </c>
      <c r="C5" s="4">
        <f>'Simulation Graph'!C4</f>
        <v>50</v>
      </c>
      <c r="D5" s="4">
        <f>'Simulation Graph'!D4</f>
        <v>50</v>
      </c>
      <c r="E5" s="4">
        <f>'Simulation Graph'!E4</f>
        <v>50</v>
      </c>
      <c r="F5" s="9" t="s">
        <v>4</v>
      </c>
    </row>
    <row r="6" spans="1:7" ht="15.75" x14ac:dyDescent="0.25">
      <c r="A6" s="2" t="s">
        <v>2</v>
      </c>
      <c r="B6" s="4">
        <f>'Simulation Graph'!B5</f>
        <v>100</v>
      </c>
      <c r="C6" s="4">
        <f>'Simulation Graph'!C5</f>
        <v>100</v>
      </c>
      <c r="D6" s="4">
        <f>'Simulation Graph'!D5</f>
        <v>100</v>
      </c>
      <c r="E6" s="4">
        <f>'Simulation Graph'!E5</f>
        <v>100</v>
      </c>
      <c r="F6" s="9" t="s">
        <v>4</v>
      </c>
    </row>
    <row r="7" spans="1:7" s="8" customFormat="1" ht="8.25" x14ac:dyDescent="0.15"/>
    <row r="8" spans="1:7" s="3" customFormat="1" ht="15.75" x14ac:dyDescent="0.25">
      <c r="A8" s="10" t="s">
        <v>5</v>
      </c>
      <c r="B8" s="10"/>
      <c r="C8" s="10"/>
      <c r="D8" s="10"/>
      <c r="E8" s="10"/>
      <c r="F8" s="10"/>
      <c r="G8" s="10"/>
    </row>
    <row r="9" spans="1:7" s="3" customFormat="1" ht="15.75" x14ac:dyDescent="0.25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</row>
    <row r="10" spans="1:7" s="3" customFormat="1" ht="15.75" x14ac:dyDescent="0.25">
      <c r="A10" s="10" t="s">
        <v>13</v>
      </c>
      <c r="B10" s="10">
        <f ca="1">SUM(B18:E18)</f>
        <v>329.8458016220053</v>
      </c>
      <c r="C10" s="13">
        <v>3</v>
      </c>
      <c r="D10" s="10">
        <f ca="1">B10/C10</f>
        <v>109.94860054066844</v>
      </c>
      <c r="E10" s="10">
        <f ca="1">D10/D11</f>
        <v>1.159330347969131</v>
      </c>
      <c r="F10" s="10">
        <f ca="1">FDIST(E10,C10,C11)</f>
        <v>0.33865570464397338</v>
      </c>
      <c r="G10" s="10">
        <f>FINV(0.05,C10,C11)</f>
        <v>2.8662655509401795</v>
      </c>
    </row>
    <row r="11" spans="1:7" s="3" customFormat="1" ht="15.75" x14ac:dyDescent="0.25">
      <c r="A11" s="11" t="s">
        <v>14</v>
      </c>
      <c r="B11" s="11">
        <f ca="1">SUM(B16:E16)</f>
        <v>3414.1689005189878</v>
      </c>
      <c r="C11" s="12">
        <v>36</v>
      </c>
      <c r="D11" s="17">
        <f ca="1">B11/C11</f>
        <v>94.838025014416331</v>
      </c>
      <c r="E11" s="10"/>
      <c r="F11" s="10"/>
      <c r="G11" s="10"/>
    </row>
    <row r="12" spans="1:7" s="3" customFormat="1" ht="15.75" x14ac:dyDescent="0.25">
      <c r="A12" s="10" t="s">
        <v>15</v>
      </c>
      <c r="B12" s="10">
        <f ca="1">DEVSQ(B24:E33)</f>
        <v>3744.0147021409948</v>
      </c>
      <c r="C12" s="13">
        <v>39</v>
      </c>
      <c r="D12" s="10"/>
      <c r="E12" s="10"/>
      <c r="F12" s="10"/>
      <c r="G12" s="10" t="s">
        <v>16</v>
      </c>
    </row>
    <row r="13" spans="1:7" s="8" customFormat="1" ht="8.25" x14ac:dyDescent="0.15"/>
    <row r="14" spans="1:7" ht="15.75" x14ac:dyDescent="0.25">
      <c r="A14" s="2" t="s">
        <v>0</v>
      </c>
      <c r="B14" s="4">
        <v>1</v>
      </c>
      <c r="C14" s="4">
        <v>2</v>
      </c>
      <c r="D14" s="4">
        <v>3</v>
      </c>
      <c r="E14" s="4">
        <v>4</v>
      </c>
      <c r="F14" s="3" t="s">
        <v>17</v>
      </c>
    </row>
    <row r="15" spans="1:7" ht="15" x14ac:dyDescent="0.2">
      <c r="A15" s="4" t="s">
        <v>18</v>
      </c>
      <c r="B15" s="3">
        <f ca="1">AVERAGE(B$24:B$33)</f>
        <v>47.853121117564839</v>
      </c>
      <c r="C15" s="3">
        <f ca="1">AVERAGE(C$24:C$33)</f>
        <v>48.092971928254315</v>
      </c>
      <c r="D15" s="3">
        <f ca="1">AVERAGE(D$24:D$33)</f>
        <v>54.006086525524914</v>
      </c>
      <c r="E15" s="3">
        <f ca="1">AVERAGE(E$24:E$33)</f>
        <v>46.579990101777362</v>
      </c>
      <c r="F15" s="3">
        <f ca="1">AVERAGE(B$24:E$33)</f>
        <v>49.133042418280375</v>
      </c>
    </row>
    <row r="16" spans="1:7" ht="15.75" x14ac:dyDescent="0.25">
      <c r="A16" s="4" t="s">
        <v>19</v>
      </c>
      <c r="B16" s="3">
        <f ca="1">DEVSQ(B$24:B$33)</f>
        <v>1591.8741111583188</v>
      </c>
      <c r="C16" s="3">
        <f ca="1">DEVSQ(C$24:C$33)</f>
        <v>702.81621323810157</v>
      </c>
      <c r="D16" s="3">
        <f ca="1">DEVSQ(D$24:D$33)</f>
        <v>682.28194455418918</v>
      </c>
      <c r="E16" s="3">
        <f ca="1">DEVSQ(E$24:E$33)</f>
        <v>437.19663156837845</v>
      </c>
      <c r="F16" s="15"/>
      <c r="G16" s="16" t="s">
        <v>20</v>
      </c>
    </row>
    <row r="17" spans="1:7" ht="15.75" x14ac:dyDescent="0.25">
      <c r="A17" s="4" t="s">
        <v>21</v>
      </c>
      <c r="B17" s="3">
        <f ca="1">VAR(B$24:B$33)</f>
        <v>176.87490123981317</v>
      </c>
      <c r="C17" s="3">
        <f ca="1">VAR(C$24:C$33)</f>
        <v>78.090690359789335</v>
      </c>
      <c r="D17" s="3">
        <f ca="1">VAR(D$24:D$33)</f>
        <v>75.809104950465155</v>
      </c>
      <c r="E17" s="3">
        <f ca="1">VAR(E$24:E$33)</f>
        <v>48.577403507598014</v>
      </c>
      <c r="F17" s="3"/>
      <c r="G17" s="14">
        <f ca="1">SUM(B16:E16)/(40-4)</f>
        <v>94.838025014416331</v>
      </c>
    </row>
    <row r="18" spans="1:7" s="3" customFormat="1" ht="15" x14ac:dyDescent="0.2">
      <c r="A18" s="4" t="s">
        <v>22</v>
      </c>
      <c r="B18" s="3">
        <f ca="1">B19*(B15-$F$15)^2</f>
        <v>16.381985360253491</v>
      </c>
      <c r="C18" s="3">
        <f ca="1">C19*(C15-$F$15)^2</f>
        <v>10.8174662422305</v>
      </c>
      <c r="D18" s="3">
        <f ca="1">D19*(D15-$F$15)^2</f>
        <v>237.46558871150725</v>
      </c>
      <c r="E18" s="3">
        <f ca="1">E19*(E15-$F$15)^2</f>
        <v>65.180761308014027</v>
      </c>
    </row>
    <row r="19" spans="1:7" s="3" customFormat="1" ht="15" x14ac:dyDescent="0.2">
      <c r="A19" s="4" t="s">
        <v>23</v>
      </c>
      <c r="B19" s="4">
        <f ca="1">COUNT(B$24:B$33)</f>
        <v>10</v>
      </c>
      <c r="C19" s="4">
        <f ca="1">COUNT(C$24:C$33)</f>
        <v>10</v>
      </c>
      <c r="D19" s="4">
        <f ca="1">COUNT(D$24:D$33)</f>
        <v>10</v>
      </c>
      <c r="E19" s="4">
        <f ca="1">COUNT(E$24:E$33)</f>
        <v>10</v>
      </c>
    </row>
    <row r="20" spans="1:7" s="3" customFormat="1" ht="15" x14ac:dyDescent="0.2">
      <c r="A20"/>
      <c r="B20"/>
      <c r="C20"/>
      <c r="D20"/>
      <c r="E20"/>
      <c r="F20"/>
    </row>
    <row r="21" spans="1:7" s="3" customFormat="1" ht="15" x14ac:dyDescent="0.2">
      <c r="A21"/>
      <c r="B21"/>
      <c r="C21"/>
      <c r="D21"/>
      <c r="E21"/>
      <c r="F21"/>
    </row>
    <row r="22" spans="1:7" s="3" customFormat="1" ht="15" x14ac:dyDescent="0.2">
      <c r="A22"/>
      <c r="B22"/>
      <c r="C22"/>
      <c r="D22"/>
      <c r="E22"/>
      <c r="F22"/>
    </row>
    <row r="23" spans="1:7" x14ac:dyDescent="0.2">
      <c r="B23" s="5" t="s">
        <v>161</v>
      </c>
      <c r="C23" s="5" t="s">
        <v>162</v>
      </c>
      <c r="D23" s="5" t="s">
        <v>163</v>
      </c>
      <c r="E23" s="5" t="s">
        <v>164</v>
      </c>
    </row>
    <row r="24" spans="1:7" x14ac:dyDescent="0.2">
      <c r="A24" s="33" t="s">
        <v>171</v>
      </c>
      <c r="B24">
        <f ca="1">NORMINV(RAND(),B$5,SQRT(B$6))</f>
        <v>44.16151777127866</v>
      </c>
      <c r="C24">
        <f t="shared" ref="C24:E33" ca="1" si="0">NORMINV(RAND(),C$5,SQRT(C$6))</f>
        <v>44.083382137648456</v>
      </c>
      <c r="D24">
        <f t="shared" ca="1" si="0"/>
        <v>63.093343239223408</v>
      </c>
      <c r="E24">
        <f t="shared" ca="1" si="0"/>
        <v>56.603087308201921</v>
      </c>
    </row>
    <row r="25" spans="1:7" x14ac:dyDescent="0.2">
      <c r="A25" s="33" t="s">
        <v>172</v>
      </c>
      <c r="B25">
        <f t="shared" ref="B25:B33" ca="1" si="1">NORMINV(RAND(),B$5,SQRT(B$6))</f>
        <v>78.066313553184074</v>
      </c>
      <c r="C25">
        <f t="shared" ca="1" si="0"/>
        <v>55.096133391865528</v>
      </c>
      <c r="D25">
        <f t="shared" ca="1" si="0"/>
        <v>51.826935047575532</v>
      </c>
      <c r="E25">
        <f t="shared" ca="1" si="0"/>
        <v>45.898217202694937</v>
      </c>
    </row>
    <row r="26" spans="1:7" x14ac:dyDescent="0.2">
      <c r="A26" s="33" t="s">
        <v>173</v>
      </c>
      <c r="B26">
        <f t="shared" ca="1" si="1"/>
        <v>46.348697524030463</v>
      </c>
      <c r="C26">
        <f t="shared" ca="1" si="0"/>
        <v>42.968691920329007</v>
      </c>
      <c r="D26">
        <f t="shared" ca="1" si="0"/>
        <v>67.577871403261469</v>
      </c>
      <c r="E26">
        <f t="shared" ca="1" si="0"/>
        <v>43.635880321691111</v>
      </c>
    </row>
    <row r="27" spans="1:7" x14ac:dyDescent="0.2">
      <c r="A27" s="33" t="s">
        <v>174</v>
      </c>
      <c r="B27">
        <f t="shared" ca="1" si="1"/>
        <v>60.289553482931694</v>
      </c>
      <c r="C27">
        <f t="shared" ca="1" si="0"/>
        <v>53.229360103558882</v>
      </c>
      <c r="D27">
        <f t="shared" ca="1" si="0"/>
        <v>66.695121109672556</v>
      </c>
      <c r="E27">
        <f t="shared" ca="1" si="0"/>
        <v>42.087052072606014</v>
      </c>
    </row>
    <row r="28" spans="1:7" x14ac:dyDescent="0.2">
      <c r="A28" s="33" t="s">
        <v>175</v>
      </c>
      <c r="B28">
        <f t="shared" ca="1" si="1"/>
        <v>43.486121824380007</v>
      </c>
      <c r="C28">
        <f t="shared" ca="1" si="0"/>
        <v>28.297291674819306</v>
      </c>
      <c r="D28">
        <f t="shared" ca="1" si="0"/>
        <v>43.238927191622736</v>
      </c>
      <c r="E28">
        <f t="shared" ca="1" si="0"/>
        <v>42.033521607156089</v>
      </c>
    </row>
    <row r="29" spans="1:7" x14ac:dyDescent="0.2">
      <c r="A29" s="33" t="s">
        <v>176</v>
      </c>
      <c r="B29">
        <f t="shared" ca="1" si="1"/>
        <v>41.334746562780779</v>
      </c>
      <c r="C29">
        <f t="shared" ca="1" si="0"/>
        <v>52.027581733405547</v>
      </c>
      <c r="D29">
        <f t="shared" ca="1" si="0"/>
        <v>51.882732945319184</v>
      </c>
      <c r="E29">
        <f t="shared" ca="1" si="0"/>
        <v>51.786031277132118</v>
      </c>
    </row>
    <row r="30" spans="1:7" x14ac:dyDescent="0.2">
      <c r="A30" s="33" t="s">
        <v>177</v>
      </c>
      <c r="B30">
        <f t="shared" ca="1" si="1"/>
        <v>44.501002463283605</v>
      </c>
      <c r="C30">
        <f t="shared" ca="1" si="0"/>
        <v>55.318212316718977</v>
      </c>
      <c r="D30">
        <f t="shared" ca="1" si="0"/>
        <v>46.682881319504546</v>
      </c>
      <c r="E30">
        <f t="shared" ca="1" si="0"/>
        <v>34.009509629745281</v>
      </c>
    </row>
    <row r="31" spans="1:7" x14ac:dyDescent="0.2">
      <c r="A31" s="33" t="s">
        <v>178</v>
      </c>
      <c r="B31">
        <f t="shared" ca="1" si="1"/>
        <v>43.005812810548832</v>
      </c>
      <c r="C31">
        <f t="shared" ca="1" si="0"/>
        <v>58.292992549312856</v>
      </c>
      <c r="D31">
        <f t="shared" ca="1" si="0"/>
        <v>46.60001269912842</v>
      </c>
      <c r="E31">
        <f t="shared" ca="1" si="0"/>
        <v>53.602251274209387</v>
      </c>
    </row>
    <row r="32" spans="1:7" x14ac:dyDescent="0.2">
      <c r="A32" s="33" t="s">
        <v>179</v>
      </c>
      <c r="B32">
        <f t="shared" ca="1" si="1"/>
        <v>49.702346177894647</v>
      </c>
      <c r="C32">
        <f t="shared" ca="1" si="0"/>
        <v>48.15515360531198</v>
      </c>
      <c r="D32">
        <f t="shared" ca="1" si="0"/>
        <v>52.879854712489397</v>
      </c>
      <c r="E32">
        <f t="shared" ca="1" si="0"/>
        <v>43.180372791401666</v>
      </c>
    </row>
    <row r="33" spans="1:5" x14ac:dyDescent="0.2">
      <c r="A33" s="33" t="s">
        <v>180</v>
      </c>
      <c r="B33">
        <f t="shared" ca="1" si="1"/>
        <v>27.635099005335618</v>
      </c>
      <c r="C33">
        <f t="shared" ca="1" si="0"/>
        <v>43.460919849572662</v>
      </c>
      <c r="D33">
        <f t="shared" ca="1" si="0"/>
        <v>49.583185587451943</v>
      </c>
      <c r="E33">
        <f t="shared" ca="1" si="0"/>
        <v>52.963977532935139</v>
      </c>
    </row>
  </sheetData>
  <printOptions gridLines="1" gridLinesSet="0"/>
  <pageMargins left="0.75" right="0.75" top="1" bottom="1" header="0.5" footer="0.5"/>
  <pageSetup orientation="portrait" horizontalDpi="360" verticalDpi="360" r:id="rId1"/>
  <headerFooter alignWithMargins="0">
    <oddHeader>&amp;A</oddHeader>
    <oddFooter>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N44" sqref="N44"/>
    </sheetView>
  </sheetViews>
  <sheetFormatPr defaultRowHeight="12.75" x14ac:dyDescent="0.2"/>
  <cols>
    <col min="1" max="1" width="10.140625" style="142" customWidth="1"/>
    <col min="2" max="4" width="12.140625" style="142" customWidth="1"/>
    <col min="5" max="5" width="10.5703125" style="142" customWidth="1"/>
    <col min="6" max="6" width="13.42578125" style="142" customWidth="1"/>
    <col min="7" max="7" width="7.5703125" style="142" customWidth="1"/>
    <col min="8" max="8" width="6.5703125" style="142" customWidth="1"/>
    <col min="9" max="10" width="9.140625" style="142"/>
    <col min="11" max="11" width="9.28515625" style="142" customWidth="1"/>
    <col min="12" max="16384" width="9.140625" style="142"/>
  </cols>
  <sheetData>
    <row r="1" spans="1:12" ht="15.75" x14ac:dyDescent="0.25">
      <c r="A1" s="141" t="s">
        <v>191</v>
      </c>
    </row>
    <row r="2" spans="1:12" x14ac:dyDescent="0.2">
      <c r="A2" s="143" t="s">
        <v>218</v>
      </c>
    </row>
    <row r="3" spans="1:12" x14ac:dyDescent="0.2">
      <c r="A3" s="143" t="s">
        <v>219</v>
      </c>
    </row>
    <row r="4" spans="1:12" x14ac:dyDescent="0.2">
      <c r="A4" s="143" t="s">
        <v>220</v>
      </c>
    </row>
    <row r="5" spans="1:12" ht="18.75" x14ac:dyDescent="0.35">
      <c r="A5" s="144" t="s">
        <v>274</v>
      </c>
      <c r="F5" s="145" t="s">
        <v>221</v>
      </c>
    </row>
    <row r="6" spans="1:12" ht="19.5" thickBot="1" x14ac:dyDescent="0.4">
      <c r="A6" s="144" t="s">
        <v>275</v>
      </c>
    </row>
    <row r="7" spans="1:12" x14ac:dyDescent="0.2">
      <c r="A7" s="146" t="s">
        <v>228</v>
      </c>
      <c r="B7" s="147"/>
      <c r="C7" s="147"/>
      <c r="D7" s="147"/>
      <c r="E7" s="147"/>
      <c r="F7" s="148" t="s">
        <v>166</v>
      </c>
      <c r="G7" s="148" t="s">
        <v>168</v>
      </c>
      <c r="H7" s="148" t="s">
        <v>169</v>
      </c>
      <c r="I7" s="148" t="s">
        <v>170</v>
      </c>
      <c r="J7" s="148" t="s">
        <v>2</v>
      </c>
      <c r="K7" s="149"/>
      <c r="L7" s="149"/>
    </row>
    <row r="8" spans="1:12" ht="18.75" x14ac:dyDescent="0.35">
      <c r="A8" s="150" t="s">
        <v>226</v>
      </c>
      <c r="F8" s="151" t="s">
        <v>213</v>
      </c>
      <c r="G8" s="151">
        <v>3</v>
      </c>
      <c r="H8" s="151">
        <v>609</v>
      </c>
      <c r="I8" s="151">
        <v>203</v>
      </c>
      <c r="J8" s="151">
        <v>13</v>
      </c>
      <c r="K8" s="149"/>
      <c r="L8" s="149"/>
    </row>
    <row r="9" spans="1:12" ht="18.75" x14ac:dyDescent="0.35">
      <c r="A9" s="150" t="s">
        <v>227</v>
      </c>
      <c r="F9" s="151" t="s">
        <v>214</v>
      </c>
      <c r="G9" s="151">
        <v>3</v>
      </c>
      <c r="H9" s="151">
        <v>618</v>
      </c>
      <c r="I9" s="151">
        <v>206</v>
      </c>
      <c r="J9" s="151">
        <v>52</v>
      </c>
      <c r="K9" s="149"/>
      <c r="L9" s="149"/>
    </row>
    <row r="10" spans="1:12" x14ac:dyDescent="0.2">
      <c r="A10" s="152" t="s">
        <v>229</v>
      </c>
      <c r="B10" s="147"/>
      <c r="C10" s="147"/>
      <c r="D10" s="147"/>
      <c r="E10" s="147"/>
      <c r="F10" s="151" t="s">
        <v>215</v>
      </c>
      <c r="G10" s="151">
        <v>3</v>
      </c>
      <c r="H10" s="151">
        <v>597</v>
      </c>
      <c r="I10" s="151">
        <v>199</v>
      </c>
      <c r="J10" s="151">
        <v>63</v>
      </c>
      <c r="K10" s="149"/>
      <c r="L10" s="149"/>
    </row>
    <row r="11" spans="1:12" x14ac:dyDescent="0.2">
      <c r="B11" s="145" t="s">
        <v>193</v>
      </c>
      <c r="C11" s="145" t="s">
        <v>194</v>
      </c>
      <c r="D11" s="145" t="s">
        <v>195</v>
      </c>
      <c r="F11" s="151" t="s">
        <v>216</v>
      </c>
      <c r="G11" s="151">
        <v>3</v>
      </c>
      <c r="H11" s="151">
        <v>570</v>
      </c>
      <c r="I11" s="151">
        <v>190</v>
      </c>
      <c r="J11" s="151">
        <v>21</v>
      </c>
      <c r="K11" s="149"/>
      <c r="L11" s="149"/>
    </row>
    <row r="12" spans="1:12" x14ac:dyDescent="0.2">
      <c r="A12" s="145" t="s">
        <v>213</v>
      </c>
      <c r="B12" s="153">
        <v>200</v>
      </c>
      <c r="C12" s="153">
        <v>207</v>
      </c>
      <c r="D12" s="153">
        <v>202</v>
      </c>
      <c r="F12" s="151" t="s">
        <v>217</v>
      </c>
      <c r="G12" s="151">
        <v>3</v>
      </c>
      <c r="H12" s="151">
        <v>591</v>
      </c>
      <c r="I12" s="151">
        <v>197</v>
      </c>
      <c r="J12" s="151">
        <v>13</v>
      </c>
      <c r="K12" s="149"/>
      <c r="L12" s="149"/>
    </row>
    <row r="13" spans="1:12" x14ac:dyDescent="0.2">
      <c r="A13" s="145" t="s">
        <v>214</v>
      </c>
      <c r="B13" s="153">
        <v>208</v>
      </c>
      <c r="C13" s="153">
        <v>212</v>
      </c>
      <c r="D13" s="153">
        <v>198</v>
      </c>
      <c r="F13" s="151"/>
      <c r="G13" s="151"/>
      <c r="H13" s="151"/>
      <c r="I13" s="151"/>
      <c r="J13" s="151"/>
      <c r="K13" s="149"/>
      <c r="L13" s="149"/>
    </row>
    <row r="14" spans="1:12" x14ac:dyDescent="0.2">
      <c r="A14" s="145" t="s">
        <v>215</v>
      </c>
      <c r="B14" s="153">
        <v>202</v>
      </c>
      <c r="C14" s="153">
        <v>205</v>
      </c>
      <c r="D14" s="153">
        <v>190</v>
      </c>
      <c r="F14" s="149" t="s">
        <v>193</v>
      </c>
      <c r="G14" s="149">
        <v>5</v>
      </c>
      <c r="H14" s="149">
        <v>995</v>
      </c>
      <c r="I14" s="149">
        <v>199</v>
      </c>
      <c r="J14" s="149">
        <v>50</v>
      </c>
    </row>
    <row r="15" spans="1:12" x14ac:dyDescent="0.2">
      <c r="A15" s="145" t="s">
        <v>216</v>
      </c>
      <c r="B15" s="153">
        <v>189</v>
      </c>
      <c r="C15" s="153">
        <v>195</v>
      </c>
      <c r="D15" s="153">
        <v>186</v>
      </c>
      <c r="F15" s="149" t="s">
        <v>194</v>
      </c>
      <c r="G15" s="149">
        <v>5</v>
      </c>
      <c r="H15" s="149">
        <v>1020</v>
      </c>
      <c r="I15" s="149">
        <v>204</v>
      </c>
      <c r="J15" s="149">
        <v>41</v>
      </c>
    </row>
    <row r="16" spans="1:12" x14ac:dyDescent="0.2">
      <c r="A16" s="145" t="s">
        <v>217</v>
      </c>
      <c r="B16" s="153">
        <v>196</v>
      </c>
      <c r="C16" s="153">
        <v>201</v>
      </c>
      <c r="D16" s="153">
        <v>194</v>
      </c>
      <c r="F16" s="149" t="s">
        <v>195</v>
      </c>
      <c r="G16" s="149">
        <v>5</v>
      </c>
      <c r="H16" s="149">
        <v>970</v>
      </c>
      <c r="I16" s="149">
        <v>194</v>
      </c>
      <c r="J16" s="149">
        <v>40</v>
      </c>
    </row>
    <row r="18" spans="5:12" ht="13.5" thickBot="1" x14ac:dyDescent="0.25">
      <c r="F18" s="142" t="s">
        <v>5</v>
      </c>
      <c r="G18" s="149"/>
      <c r="H18" s="149"/>
      <c r="I18" s="149"/>
      <c r="J18" s="149"/>
      <c r="K18" s="149"/>
      <c r="L18" s="149"/>
    </row>
    <row r="19" spans="5:12" x14ac:dyDescent="0.2">
      <c r="F19" s="154" t="s">
        <v>6</v>
      </c>
      <c r="G19" s="148" t="s">
        <v>7</v>
      </c>
      <c r="H19" s="148" t="s">
        <v>8</v>
      </c>
      <c r="I19" s="148" t="s">
        <v>9</v>
      </c>
      <c r="J19" s="148" t="s">
        <v>10</v>
      </c>
      <c r="K19" s="148" t="s">
        <v>11</v>
      </c>
      <c r="L19" s="148" t="s">
        <v>12</v>
      </c>
    </row>
    <row r="20" spans="5:12" x14ac:dyDescent="0.2">
      <c r="E20" s="155" t="s">
        <v>224</v>
      </c>
      <c r="F20" s="156" t="s">
        <v>222</v>
      </c>
      <c r="G20" s="156">
        <v>450</v>
      </c>
      <c r="H20" s="156">
        <v>4</v>
      </c>
      <c r="I20" s="156">
        <v>112.5</v>
      </c>
      <c r="J20" s="156">
        <v>12.162162162162161</v>
      </c>
      <c r="K20" s="156">
        <v>1.764032441374818E-3</v>
      </c>
      <c r="L20" s="156">
        <v>3.8378533546399156</v>
      </c>
    </row>
    <row r="21" spans="5:12" x14ac:dyDescent="0.2">
      <c r="E21" s="157" t="s">
        <v>225</v>
      </c>
      <c r="F21" s="158" t="s">
        <v>223</v>
      </c>
      <c r="G21" s="158">
        <v>250</v>
      </c>
      <c r="H21" s="158">
        <v>2</v>
      </c>
      <c r="I21" s="158">
        <v>125</v>
      </c>
      <c r="J21" s="158">
        <v>13.513513513513514</v>
      </c>
      <c r="K21" s="158">
        <v>2.7211146350178505E-3</v>
      </c>
      <c r="L21" s="158">
        <v>4.4589701075720019</v>
      </c>
    </row>
    <row r="22" spans="5:12" x14ac:dyDescent="0.2">
      <c r="F22" s="151" t="s">
        <v>76</v>
      </c>
      <c r="G22" s="151">
        <v>74</v>
      </c>
      <c r="H22" s="151">
        <v>8</v>
      </c>
      <c r="I22" s="151">
        <v>9.25</v>
      </c>
      <c r="J22" s="151"/>
      <c r="K22" s="151"/>
      <c r="L22" s="151"/>
    </row>
    <row r="23" spans="5:12" x14ac:dyDescent="0.2">
      <c r="F23" s="151"/>
      <c r="G23" s="151"/>
      <c r="H23" s="151"/>
      <c r="I23" s="151"/>
      <c r="J23" s="151"/>
      <c r="K23" s="151"/>
      <c r="L23" s="151"/>
    </row>
    <row r="24" spans="5:12" ht="13.5" thickBot="1" x14ac:dyDescent="0.25">
      <c r="F24" s="159" t="s">
        <v>15</v>
      </c>
      <c r="G24" s="159">
        <v>774</v>
      </c>
      <c r="H24" s="159">
        <v>14</v>
      </c>
      <c r="I24" s="159"/>
      <c r="J24" s="159"/>
      <c r="K24" s="159"/>
      <c r="L24" s="159"/>
    </row>
  </sheetData>
  <pageMargins left="0.7" right="0.7" top="0.75" bottom="0.75" header="0.3" footer="0.3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J26" sqref="J26"/>
    </sheetView>
  </sheetViews>
  <sheetFormatPr defaultRowHeight="12.75" x14ac:dyDescent="0.2"/>
  <cols>
    <col min="2" max="4" width="11" customWidth="1"/>
  </cols>
  <sheetData>
    <row r="1" spans="1:4" x14ac:dyDescent="0.2">
      <c r="A1" s="34" t="s">
        <v>230</v>
      </c>
      <c r="B1" s="34" t="s">
        <v>193</v>
      </c>
      <c r="C1" s="34" t="s">
        <v>194</v>
      </c>
      <c r="D1" s="34" t="s">
        <v>195</v>
      </c>
    </row>
    <row r="2" spans="1:4" x14ac:dyDescent="0.2">
      <c r="A2" s="33">
        <v>1</v>
      </c>
      <c r="B2" s="33">
        <v>200</v>
      </c>
      <c r="C2" s="33">
        <v>207</v>
      </c>
      <c r="D2" s="33">
        <v>202</v>
      </c>
    </row>
    <row r="3" spans="1:4" x14ac:dyDescent="0.2">
      <c r="A3" s="33">
        <v>2</v>
      </c>
      <c r="B3" s="33">
        <v>208</v>
      </c>
      <c r="C3" s="33">
        <v>212</v>
      </c>
      <c r="D3" s="33">
        <v>198</v>
      </c>
    </row>
    <row r="4" spans="1:4" x14ac:dyDescent="0.2">
      <c r="A4" s="33">
        <v>3</v>
      </c>
      <c r="B4" s="33">
        <v>202</v>
      </c>
      <c r="C4" s="33">
        <v>205</v>
      </c>
      <c r="D4" s="33">
        <v>190</v>
      </c>
    </row>
    <row r="5" spans="1:4" x14ac:dyDescent="0.2">
      <c r="A5" s="33">
        <v>4</v>
      </c>
      <c r="B5" s="33">
        <v>189</v>
      </c>
      <c r="C5" s="33">
        <v>195</v>
      </c>
      <c r="D5" s="33">
        <v>186</v>
      </c>
    </row>
    <row r="6" spans="1:4" x14ac:dyDescent="0.2">
      <c r="A6" s="33">
        <v>5</v>
      </c>
      <c r="B6" s="33">
        <v>196</v>
      </c>
      <c r="C6" s="33">
        <v>201</v>
      </c>
      <c r="D6" s="33">
        <v>194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10" sqref="J10"/>
    </sheetView>
  </sheetViews>
  <sheetFormatPr defaultRowHeight="15" x14ac:dyDescent="0.2"/>
  <cols>
    <col min="1" max="1" width="21.85546875" style="3" bestFit="1" customWidth="1"/>
    <col min="2" max="3" width="13.7109375" style="3" customWidth="1"/>
    <col min="4" max="4" width="40.28515625" style="3" customWidth="1"/>
    <col min="5" max="5" width="30" style="3" customWidth="1"/>
    <col min="6" max="16384" width="9.140625" style="3"/>
  </cols>
  <sheetData>
    <row r="1" spans="1:5" ht="15.75" x14ac:dyDescent="0.25">
      <c r="A1" s="50" t="s">
        <v>67</v>
      </c>
    </row>
    <row r="2" spans="1:5" ht="16.5" thickBot="1" x14ac:dyDescent="0.3">
      <c r="A2" s="42" t="s">
        <v>68</v>
      </c>
      <c r="B2" s="10"/>
      <c r="C2" s="13" t="s">
        <v>69</v>
      </c>
      <c r="D2" s="10"/>
      <c r="E2" s="10"/>
    </row>
    <row r="3" spans="1:5" x14ac:dyDescent="0.2">
      <c r="A3" s="43" t="s">
        <v>6</v>
      </c>
      <c r="B3" s="43" t="s">
        <v>7</v>
      </c>
      <c r="C3" s="43" t="s">
        <v>8</v>
      </c>
      <c r="D3" s="43" t="s">
        <v>9</v>
      </c>
      <c r="E3" s="43" t="s">
        <v>10</v>
      </c>
    </row>
    <row r="4" spans="1:5" ht="18.75" x14ac:dyDescent="0.35">
      <c r="A4" s="44" t="s">
        <v>13</v>
      </c>
      <c r="B4" s="44" t="s">
        <v>80</v>
      </c>
      <c r="C4" s="44" t="s">
        <v>70</v>
      </c>
      <c r="D4" s="45" t="s">
        <v>82</v>
      </c>
      <c r="E4" s="45" t="s">
        <v>84</v>
      </c>
    </row>
    <row r="5" spans="1:5" ht="19.5" thickBot="1" x14ac:dyDescent="0.4">
      <c r="A5" s="46" t="s">
        <v>14</v>
      </c>
      <c r="B5" s="46" t="s">
        <v>71</v>
      </c>
      <c r="C5" s="46" t="s">
        <v>72</v>
      </c>
      <c r="D5" s="47" t="s">
        <v>73</v>
      </c>
      <c r="E5" s="47"/>
    </row>
    <row r="6" spans="1:5" ht="18.75" x14ac:dyDescent="0.35">
      <c r="A6" s="44" t="s">
        <v>15</v>
      </c>
      <c r="B6" s="44" t="s">
        <v>81</v>
      </c>
      <c r="C6" s="44" t="s">
        <v>74</v>
      </c>
      <c r="D6"/>
      <c r="E6" s="45"/>
    </row>
    <row r="8" spans="1:5" ht="16.5" thickBot="1" x14ac:dyDescent="0.3">
      <c r="A8" s="42" t="s">
        <v>75</v>
      </c>
      <c r="B8" s="51"/>
      <c r="C8" s="40" t="s">
        <v>83</v>
      </c>
      <c r="D8" s="51"/>
      <c r="E8" s="51"/>
    </row>
    <row r="9" spans="1:5" x14ac:dyDescent="0.2">
      <c r="A9" s="52" t="s">
        <v>6</v>
      </c>
      <c r="B9" s="52" t="s">
        <v>8</v>
      </c>
      <c r="C9" s="52" t="s">
        <v>7</v>
      </c>
      <c r="D9" s="52" t="s">
        <v>9</v>
      </c>
      <c r="E9" s="52" t="s">
        <v>10</v>
      </c>
    </row>
    <row r="10" spans="1:5" ht="18.75" x14ac:dyDescent="0.35">
      <c r="A10" s="53" t="s">
        <v>96</v>
      </c>
      <c r="B10" s="53" t="s">
        <v>88</v>
      </c>
      <c r="C10" s="53" t="s">
        <v>89</v>
      </c>
      <c r="D10" s="54" t="s">
        <v>90</v>
      </c>
      <c r="E10" s="54" t="s">
        <v>91</v>
      </c>
    </row>
    <row r="11" spans="1:5" ht="19.5" thickBot="1" x14ac:dyDescent="0.4">
      <c r="A11" s="55" t="s">
        <v>97</v>
      </c>
      <c r="B11" s="55" t="s">
        <v>92</v>
      </c>
      <c r="C11" s="55" t="s">
        <v>71</v>
      </c>
      <c r="D11" s="56" t="s">
        <v>93</v>
      </c>
      <c r="E11" s="56"/>
    </row>
    <row r="12" spans="1:5" ht="18.75" x14ac:dyDescent="0.35">
      <c r="A12" s="53" t="s">
        <v>15</v>
      </c>
      <c r="B12" s="53" t="s">
        <v>94</v>
      </c>
      <c r="C12" s="53" t="s">
        <v>95</v>
      </c>
      <c r="D12" s="54"/>
      <c r="E12" s="54"/>
    </row>
    <row r="13" spans="1:5" ht="9" customHeight="1" x14ac:dyDescent="0.2"/>
    <row r="14" spans="1:5" ht="18.75" x14ac:dyDescent="0.35">
      <c r="A14" s="48" t="s">
        <v>77</v>
      </c>
      <c r="B14" s="48" t="s">
        <v>86</v>
      </c>
      <c r="C14" s="48" t="s">
        <v>87</v>
      </c>
      <c r="D14" s="39" t="s">
        <v>85</v>
      </c>
    </row>
    <row r="15" spans="1:5" ht="7.5" customHeight="1" x14ac:dyDescent="0.2"/>
    <row r="16" spans="1:5" ht="15.75" x14ac:dyDescent="0.25">
      <c r="A16" s="49" t="s">
        <v>100</v>
      </c>
    </row>
    <row r="17" spans="1:1" ht="15.75" x14ac:dyDescent="0.25">
      <c r="A17" s="3" t="s">
        <v>99</v>
      </c>
    </row>
    <row r="18" spans="1:1" ht="15.75" x14ac:dyDescent="0.25">
      <c r="A18" s="49" t="s">
        <v>98</v>
      </c>
    </row>
    <row r="19" spans="1:1" x14ac:dyDescent="0.2">
      <c r="A19" s="3" t="s">
        <v>79</v>
      </c>
    </row>
    <row r="20" spans="1:1" ht="15.75" x14ac:dyDescent="0.25">
      <c r="A20" s="57" t="s">
        <v>102</v>
      </c>
    </row>
    <row r="21" spans="1:1" ht="15.75" x14ac:dyDescent="0.25">
      <c r="A21" s="49" t="s">
        <v>78</v>
      </c>
    </row>
    <row r="22" spans="1:1" ht="15.75" x14ac:dyDescent="0.25">
      <c r="A22" s="57" t="s">
        <v>101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workbookViewId="0">
      <selection activeCell="D21" sqref="D21"/>
    </sheetView>
  </sheetViews>
  <sheetFormatPr defaultRowHeight="15" x14ac:dyDescent="0.2"/>
  <cols>
    <col min="1" max="1" width="33.7109375" style="3" customWidth="1"/>
    <col min="2" max="2" width="13.7109375" style="3" customWidth="1"/>
    <col min="3" max="3" width="10" style="3" customWidth="1"/>
    <col min="4" max="4" width="11.42578125" style="3" customWidth="1"/>
    <col min="5" max="5" width="12.85546875" style="3" customWidth="1"/>
    <col min="6" max="6" width="21.140625" style="3" customWidth="1"/>
    <col min="7" max="7" width="23.7109375" style="3" customWidth="1"/>
    <col min="8" max="16384" width="9.140625" style="3"/>
  </cols>
  <sheetData>
    <row r="1" spans="1:7" ht="15.75" x14ac:dyDescent="0.25">
      <c r="A1" s="50" t="s">
        <v>151</v>
      </c>
    </row>
    <row r="2" spans="1:7" ht="15.75" x14ac:dyDescent="0.25">
      <c r="A2" s="50" t="s">
        <v>158</v>
      </c>
    </row>
    <row r="3" spans="1:7" ht="15.75" x14ac:dyDescent="0.25">
      <c r="A3" s="50" t="s">
        <v>156</v>
      </c>
    </row>
    <row r="4" spans="1:7" ht="16.5" thickBot="1" x14ac:dyDescent="0.3">
      <c r="A4" s="42" t="s">
        <v>68</v>
      </c>
      <c r="B4" s="10"/>
      <c r="C4" s="13" t="s">
        <v>69</v>
      </c>
      <c r="D4" s="69"/>
      <c r="E4" s="69"/>
      <c r="F4" s="35"/>
      <c r="G4" s="35"/>
    </row>
    <row r="5" spans="1:7" ht="15.75" x14ac:dyDescent="0.25">
      <c r="A5" s="43" t="s">
        <v>6</v>
      </c>
      <c r="B5" s="62" t="s">
        <v>7</v>
      </c>
      <c r="C5" s="43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 ht="18.75" x14ac:dyDescent="0.35">
      <c r="A6" s="44" t="s">
        <v>152</v>
      </c>
      <c r="B6" s="63" t="s">
        <v>154</v>
      </c>
      <c r="C6" s="44" t="s">
        <v>157</v>
      </c>
      <c r="D6" s="10" t="s">
        <v>247</v>
      </c>
      <c r="E6" s="10" t="s">
        <v>246</v>
      </c>
      <c r="F6" s="10" t="s">
        <v>183</v>
      </c>
      <c r="G6" s="10" t="s">
        <v>184</v>
      </c>
    </row>
    <row r="7" spans="1:7" ht="16.5" thickBot="1" x14ac:dyDescent="0.3">
      <c r="A7" s="46" t="s">
        <v>153</v>
      </c>
      <c r="B7" s="64" t="s">
        <v>71</v>
      </c>
      <c r="C7" s="46" t="s">
        <v>160</v>
      </c>
      <c r="D7" s="69" t="s">
        <v>248</v>
      </c>
      <c r="F7"/>
    </row>
    <row r="8" spans="1:7" ht="18.75" x14ac:dyDescent="0.35">
      <c r="A8" s="44" t="s">
        <v>15</v>
      </c>
      <c r="B8" s="63" t="s">
        <v>155</v>
      </c>
      <c r="C8" s="44" t="s">
        <v>159</v>
      </c>
      <c r="D8"/>
      <c r="E8" s="45"/>
    </row>
    <row r="9" spans="1:7" ht="15.75" x14ac:dyDescent="0.25">
      <c r="A9" s="44"/>
      <c r="B9" s="63"/>
      <c r="C9" s="44"/>
      <c r="D9"/>
      <c r="E9" s="45"/>
    </row>
    <row r="10" spans="1:7" s="82" customFormat="1" ht="15.75" x14ac:dyDescent="0.25">
      <c r="A10" s="82" t="s">
        <v>189</v>
      </c>
      <c r="D10" s="36"/>
      <c r="E10" s="83"/>
    </row>
    <row r="11" spans="1:7" s="82" customFormat="1" ht="18.75" x14ac:dyDescent="0.35">
      <c r="A11" s="84" t="s">
        <v>187</v>
      </c>
      <c r="B11" s="84"/>
      <c r="C11" s="85" t="s">
        <v>188</v>
      </c>
      <c r="D11" s="36"/>
      <c r="E11" s="83"/>
    </row>
    <row r="13" spans="1:7" x14ac:dyDescent="0.2">
      <c r="A13" s="3" t="s">
        <v>190</v>
      </c>
    </row>
    <row r="14" spans="1:7" ht="15.75" x14ac:dyDescent="0.25">
      <c r="A14" s="3" t="s">
        <v>185</v>
      </c>
    </row>
    <row r="15" spans="1:7" ht="15.75" x14ac:dyDescent="0.25">
      <c r="A15" s="3" t="s">
        <v>186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>
      <selection activeCell="C16" sqref="C16"/>
    </sheetView>
  </sheetViews>
  <sheetFormatPr defaultRowHeight="12.75" x14ac:dyDescent="0.2"/>
  <cols>
    <col min="1" max="1" width="15.5703125" customWidth="1"/>
    <col min="2" max="2" width="4.28515625" customWidth="1"/>
    <col min="3" max="3" width="17.7109375" customWidth="1"/>
    <col min="4" max="4" width="22.85546875" customWidth="1"/>
    <col min="5" max="5" width="14.42578125" customWidth="1"/>
    <col min="6" max="6" width="9.85546875" customWidth="1"/>
  </cols>
  <sheetData>
    <row r="1" spans="1:8" ht="15.75" x14ac:dyDescent="0.25">
      <c r="A1" s="34" t="s">
        <v>266</v>
      </c>
    </row>
    <row r="2" spans="1:8" x14ac:dyDescent="0.2">
      <c r="A2" s="34" t="s">
        <v>249</v>
      </c>
    </row>
    <row r="3" spans="1:8" x14ac:dyDescent="0.2">
      <c r="A3" s="34" t="s">
        <v>250</v>
      </c>
    </row>
    <row r="4" spans="1:8" x14ac:dyDescent="0.2">
      <c r="A4" s="120" t="s">
        <v>252</v>
      </c>
      <c r="B4" s="120"/>
      <c r="C4" s="120"/>
      <c r="D4" s="120"/>
      <c r="E4" s="120"/>
      <c r="F4" s="120"/>
      <c r="G4" s="120"/>
      <c r="H4" s="120"/>
    </row>
    <row r="5" spans="1:8" x14ac:dyDescent="0.2">
      <c r="A5" s="120" t="s">
        <v>251</v>
      </c>
      <c r="B5" s="120"/>
      <c r="C5" s="120"/>
      <c r="D5" s="120"/>
      <c r="E5" s="120"/>
      <c r="F5" s="120"/>
      <c r="G5" s="120"/>
      <c r="H5" s="120"/>
    </row>
    <row r="6" spans="1:8" x14ac:dyDescent="0.2">
      <c r="A6" s="120" t="s">
        <v>267</v>
      </c>
      <c r="B6" s="120"/>
      <c r="C6" s="120"/>
      <c r="D6" s="120"/>
      <c r="E6" s="120"/>
      <c r="F6" s="120"/>
      <c r="G6" s="120"/>
      <c r="H6" s="120"/>
    </row>
    <row r="7" spans="1:8" ht="15" x14ac:dyDescent="0.25">
      <c r="A7" s="127" t="s">
        <v>262</v>
      </c>
    </row>
    <row r="8" spans="1:8" x14ac:dyDescent="0.2">
      <c r="A8" t="s">
        <v>253</v>
      </c>
    </row>
    <row r="9" spans="1:8" ht="15" x14ac:dyDescent="0.25">
      <c r="A9" s="125" t="s">
        <v>254</v>
      </c>
      <c r="B9" s="125" t="s">
        <v>255</v>
      </c>
      <c r="C9" s="125" t="s">
        <v>256</v>
      </c>
      <c r="D9" s="125" t="s">
        <v>257</v>
      </c>
      <c r="E9" s="125" t="s">
        <v>258</v>
      </c>
      <c r="F9" s="125" t="s">
        <v>259</v>
      </c>
    </row>
    <row r="10" spans="1:8" s="121" customFormat="1" ht="32.25" customHeight="1" x14ac:dyDescent="0.2">
      <c r="A10" s="126" t="s">
        <v>261</v>
      </c>
      <c r="B10" s="123" t="s">
        <v>157</v>
      </c>
      <c r="C10" s="124" t="s">
        <v>154</v>
      </c>
      <c r="D10" s="122" t="s">
        <v>263</v>
      </c>
      <c r="E10" s="122" t="s">
        <v>264</v>
      </c>
      <c r="F10" s="128" t="s">
        <v>265</v>
      </c>
    </row>
    <row r="11" spans="1:8" ht="19.5" thickBot="1" x14ac:dyDescent="0.4">
      <c r="A11" s="129" t="s">
        <v>76</v>
      </c>
      <c r="B11" s="46" t="s">
        <v>160</v>
      </c>
      <c r="C11" s="64" t="s">
        <v>71</v>
      </c>
      <c r="D11" s="56" t="s">
        <v>93</v>
      </c>
      <c r="E11" s="56"/>
    </row>
    <row r="12" spans="1:8" ht="18.75" x14ac:dyDescent="0.35">
      <c r="A12" s="125" t="s">
        <v>260</v>
      </c>
      <c r="B12" s="44" t="s">
        <v>159</v>
      </c>
      <c r="C12" s="63" t="s">
        <v>155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N6" sqref="N6"/>
    </sheetView>
  </sheetViews>
  <sheetFormatPr defaultRowHeight="12.75" x14ac:dyDescent="0.2"/>
  <cols>
    <col min="2" max="3" width="12.5703125" customWidth="1"/>
    <col min="5" max="5" width="29.42578125" customWidth="1"/>
  </cols>
  <sheetData>
    <row r="1" spans="1:11" x14ac:dyDescent="0.2">
      <c r="A1" s="30" t="s">
        <v>276</v>
      </c>
      <c r="E1" s="30" t="s">
        <v>165</v>
      </c>
    </row>
    <row r="2" spans="1:11" x14ac:dyDescent="0.2">
      <c r="B2" s="30" t="s">
        <v>231</v>
      </c>
    </row>
    <row r="3" spans="1:11" ht="28.5" thickBot="1" x14ac:dyDescent="0.25">
      <c r="A3" s="116" t="s">
        <v>232</v>
      </c>
      <c r="B3" s="117" t="s">
        <v>235</v>
      </c>
      <c r="C3" s="117" t="s">
        <v>236</v>
      </c>
      <c r="E3" t="s">
        <v>166</v>
      </c>
    </row>
    <row r="4" spans="1:11" x14ac:dyDescent="0.2">
      <c r="A4" s="1">
        <v>1</v>
      </c>
      <c r="B4" s="1">
        <v>275</v>
      </c>
      <c r="C4" s="1">
        <v>260</v>
      </c>
      <c r="E4" s="67" t="s">
        <v>167</v>
      </c>
      <c r="F4" s="67" t="s">
        <v>168</v>
      </c>
      <c r="G4" s="67" t="s">
        <v>169</v>
      </c>
      <c r="H4" s="67" t="s">
        <v>170</v>
      </c>
      <c r="I4" s="67" t="s">
        <v>2</v>
      </c>
      <c r="J4" s="1"/>
      <c r="K4" s="1"/>
    </row>
    <row r="5" spans="1:11" x14ac:dyDescent="0.2">
      <c r="A5" s="1">
        <v>2</v>
      </c>
      <c r="B5" s="1">
        <v>300</v>
      </c>
      <c r="C5" s="1">
        <v>250</v>
      </c>
      <c r="E5" s="86" t="s">
        <v>233</v>
      </c>
      <c r="F5" s="86">
        <v>8</v>
      </c>
      <c r="G5" s="86">
        <v>2255</v>
      </c>
      <c r="H5" s="86">
        <v>281.875</v>
      </c>
      <c r="I5" s="86">
        <v>335.26785714285717</v>
      </c>
      <c r="J5" s="1"/>
      <c r="K5" s="1"/>
    </row>
    <row r="6" spans="1:11" ht="13.5" thickBot="1" x14ac:dyDescent="0.25">
      <c r="A6" s="1">
        <v>3</v>
      </c>
      <c r="B6" s="1">
        <v>260</v>
      </c>
      <c r="C6" s="1">
        <v>175</v>
      </c>
      <c r="E6" s="87" t="s">
        <v>234</v>
      </c>
      <c r="F6" s="87">
        <v>7</v>
      </c>
      <c r="G6" s="87">
        <v>1480</v>
      </c>
      <c r="H6" s="87">
        <v>211.42857142857142</v>
      </c>
      <c r="I6" s="87">
        <v>2155.9523809523766</v>
      </c>
      <c r="J6" s="1"/>
      <c r="K6" s="1"/>
    </row>
    <row r="7" spans="1:11" x14ac:dyDescent="0.2">
      <c r="A7" s="1">
        <v>4</v>
      </c>
      <c r="B7" s="1">
        <v>300</v>
      </c>
      <c r="C7" s="1">
        <v>130</v>
      </c>
      <c r="F7" s="1"/>
      <c r="G7" s="1"/>
      <c r="H7" s="1"/>
      <c r="I7" s="1"/>
      <c r="J7" s="1"/>
      <c r="K7" s="1"/>
    </row>
    <row r="8" spans="1:11" x14ac:dyDescent="0.2">
      <c r="A8" s="1">
        <v>5</v>
      </c>
      <c r="B8" s="1">
        <v>255</v>
      </c>
      <c r="C8" s="1">
        <v>200</v>
      </c>
      <c r="F8" s="1"/>
      <c r="G8" s="1"/>
      <c r="H8" s="1"/>
      <c r="I8" s="1"/>
      <c r="J8" s="1"/>
      <c r="K8" s="1"/>
    </row>
    <row r="9" spans="1:11" ht="13.5" thickBot="1" x14ac:dyDescent="0.25">
      <c r="A9" s="1">
        <v>6</v>
      </c>
      <c r="B9" s="1">
        <v>275</v>
      </c>
      <c r="C9" s="1">
        <v>225</v>
      </c>
      <c r="E9" t="s">
        <v>5</v>
      </c>
      <c r="F9" s="1"/>
      <c r="G9" s="1"/>
      <c r="H9" s="1"/>
      <c r="I9" s="1"/>
      <c r="J9" s="1"/>
      <c r="K9" s="1"/>
    </row>
    <row r="10" spans="1:11" x14ac:dyDescent="0.2">
      <c r="A10" s="1">
        <v>7</v>
      </c>
      <c r="B10" s="1">
        <v>290</v>
      </c>
      <c r="C10" s="1">
        <v>240</v>
      </c>
      <c r="E10" s="67" t="s">
        <v>6</v>
      </c>
      <c r="F10" s="67" t="s">
        <v>7</v>
      </c>
      <c r="G10" s="67" t="s">
        <v>8</v>
      </c>
      <c r="H10" s="67" t="s">
        <v>9</v>
      </c>
      <c r="I10" s="67" t="s">
        <v>10</v>
      </c>
      <c r="J10" s="67" t="s">
        <v>11</v>
      </c>
      <c r="K10" s="67" t="s">
        <v>12</v>
      </c>
    </row>
    <row r="11" spans="1:11" x14ac:dyDescent="0.2">
      <c r="A11" s="1">
        <v>8</v>
      </c>
      <c r="B11" s="1">
        <v>300</v>
      </c>
      <c r="E11" s="86" t="s">
        <v>13</v>
      </c>
      <c r="F11" s="86">
        <v>18527.410714285717</v>
      </c>
      <c r="G11" s="86">
        <v>1</v>
      </c>
      <c r="H11" s="86">
        <v>18527.410714285717</v>
      </c>
      <c r="I11" s="86">
        <v>15.760178774866361</v>
      </c>
      <c r="J11" s="86">
        <v>1.6002918657401449E-3</v>
      </c>
      <c r="K11" s="86">
        <v>4.6671927136181512</v>
      </c>
    </row>
    <row r="12" spans="1:11" x14ac:dyDescent="0.2">
      <c r="E12" s="86" t="s">
        <v>14</v>
      </c>
      <c r="F12" s="86">
        <v>15282.589285714284</v>
      </c>
      <c r="G12" s="86">
        <v>13</v>
      </c>
      <c r="H12" s="86">
        <v>1175.5837912087911</v>
      </c>
      <c r="I12" s="86"/>
      <c r="J12" s="86"/>
      <c r="K12" s="86"/>
    </row>
    <row r="13" spans="1:11" x14ac:dyDescent="0.2">
      <c r="E13" s="86"/>
      <c r="F13" s="86"/>
      <c r="G13" s="86"/>
      <c r="H13" s="86"/>
      <c r="I13" s="86"/>
      <c r="J13" s="86"/>
      <c r="K13" s="86"/>
    </row>
    <row r="14" spans="1:11" ht="13.5" thickBot="1" x14ac:dyDescent="0.25">
      <c r="E14" s="87" t="s">
        <v>15</v>
      </c>
      <c r="F14" s="87">
        <v>33810</v>
      </c>
      <c r="G14" s="87">
        <v>14</v>
      </c>
      <c r="H14" s="87"/>
      <c r="I14" s="87"/>
      <c r="J14" s="87"/>
      <c r="K14" s="87"/>
    </row>
    <row r="16" spans="1:11" x14ac:dyDescent="0.2">
      <c r="E16" s="30" t="s">
        <v>237</v>
      </c>
    </row>
    <row r="17" spans="5:7" ht="13.5" thickBot="1" x14ac:dyDescent="0.25"/>
    <row r="18" spans="5:7" ht="38.25" x14ac:dyDescent="0.2">
      <c r="E18" s="67"/>
      <c r="F18" s="118" t="s">
        <v>233</v>
      </c>
      <c r="G18" s="119" t="s">
        <v>234</v>
      </c>
    </row>
    <row r="19" spans="5:7" x14ac:dyDescent="0.2">
      <c r="E19" s="65" t="s">
        <v>1</v>
      </c>
      <c r="F19" s="65">
        <v>281.875</v>
      </c>
      <c r="G19" s="65">
        <v>211.42857142857142</v>
      </c>
    </row>
    <row r="20" spans="5:7" x14ac:dyDescent="0.2">
      <c r="E20" s="65" t="s">
        <v>2</v>
      </c>
      <c r="F20" s="65">
        <v>335.26785714285717</v>
      </c>
      <c r="G20" s="65">
        <v>2155.9523809523766</v>
      </c>
    </row>
    <row r="21" spans="5:7" x14ac:dyDescent="0.2">
      <c r="E21" s="65" t="s">
        <v>238</v>
      </c>
      <c r="F21" s="65">
        <v>8</v>
      </c>
      <c r="G21" s="65">
        <v>7</v>
      </c>
    </row>
    <row r="22" spans="5:7" x14ac:dyDescent="0.2">
      <c r="E22" s="65" t="s">
        <v>20</v>
      </c>
      <c r="F22" s="65">
        <v>1175.5837912087893</v>
      </c>
      <c r="G22" s="65"/>
    </row>
    <row r="23" spans="5:7" x14ac:dyDescent="0.2">
      <c r="E23" s="65" t="s">
        <v>239</v>
      </c>
      <c r="F23" s="65">
        <v>0</v>
      </c>
      <c r="G23" s="65"/>
    </row>
    <row r="24" spans="5:7" x14ac:dyDescent="0.2">
      <c r="E24" s="65" t="s">
        <v>8</v>
      </c>
      <c r="F24" s="65">
        <v>13</v>
      </c>
      <c r="G24" s="65"/>
    </row>
    <row r="25" spans="5:7" x14ac:dyDescent="0.2">
      <c r="E25" s="65" t="s">
        <v>240</v>
      </c>
      <c r="F25" s="65">
        <v>3.9699091645611224</v>
      </c>
      <c r="G25" s="65"/>
    </row>
    <row r="26" spans="5:7" x14ac:dyDescent="0.2">
      <c r="E26" s="65" t="s">
        <v>241</v>
      </c>
      <c r="F26" s="65">
        <v>8.0014593287006813E-4</v>
      </c>
      <c r="G26" s="65"/>
    </row>
    <row r="27" spans="5:7" x14ac:dyDescent="0.2">
      <c r="E27" s="65" t="s">
        <v>242</v>
      </c>
      <c r="F27" s="65">
        <v>1.7709333826482787</v>
      </c>
      <c r="G27" s="65"/>
    </row>
    <row r="28" spans="5:7" x14ac:dyDescent="0.2">
      <c r="E28" s="65" t="s">
        <v>243</v>
      </c>
      <c r="F28" s="65">
        <v>1.6002918657401363E-3</v>
      </c>
      <c r="G28" s="65"/>
    </row>
    <row r="29" spans="5:7" ht="13.5" thickBot="1" x14ac:dyDescent="0.25">
      <c r="E29" s="66" t="s">
        <v>244</v>
      </c>
      <c r="F29" s="66">
        <v>2.1603686522485352</v>
      </c>
      <c r="G29" s="6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activeCell="B7" sqref="B7:D13"/>
    </sheetView>
  </sheetViews>
  <sheetFormatPr defaultRowHeight="12.75" x14ac:dyDescent="0.2"/>
  <cols>
    <col min="1" max="1" width="8.85546875" customWidth="1"/>
    <col min="2" max="4" width="12.140625" customWidth="1"/>
    <col min="5" max="5" width="4.5703125" customWidth="1"/>
    <col min="6" max="6" width="17.42578125" customWidth="1"/>
    <col min="7" max="7" width="7.5703125" style="1" customWidth="1"/>
    <col min="8" max="8" width="8" style="1" customWidth="1"/>
    <col min="9" max="9" width="8.85546875" style="1" customWidth="1"/>
    <col min="10" max="10" width="8.7109375" style="1" customWidth="1"/>
    <col min="11" max="11" width="9.140625" style="1" customWidth="1"/>
    <col min="12" max="12" width="9" style="1" customWidth="1"/>
  </cols>
  <sheetData>
    <row r="1" spans="1:12" ht="15.75" x14ac:dyDescent="0.25">
      <c r="A1" s="39" t="s">
        <v>191</v>
      </c>
    </row>
    <row r="2" spans="1:12" x14ac:dyDescent="0.2">
      <c r="A2" s="34" t="s">
        <v>192</v>
      </c>
    </row>
    <row r="3" spans="1:12" x14ac:dyDescent="0.2">
      <c r="A3" s="34" t="s">
        <v>196</v>
      </c>
    </row>
    <row r="4" spans="1:12" x14ac:dyDescent="0.2">
      <c r="A4" s="34" t="s">
        <v>197</v>
      </c>
    </row>
    <row r="5" spans="1:12" ht="18.75" x14ac:dyDescent="0.35">
      <c r="A5" s="57" t="s">
        <v>198</v>
      </c>
      <c r="F5" s="88" t="s">
        <v>200</v>
      </c>
    </row>
    <row r="6" spans="1:12" ht="18.75" x14ac:dyDescent="0.35">
      <c r="A6" s="57" t="s">
        <v>199</v>
      </c>
      <c r="F6" t="s">
        <v>165</v>
      </c>
    </row>
    <row r="7" spans="1:12" x14ac:dyDescent="0.2">
      <c r="B7" s="130" t="s">
        <v>268</v>
      </c>
      <c r="C7" s="131"/>
      <c r="D7" s="131"/>
    </row>
    <row r="8" spans="1:12" ht="13.5" thickBot="1" x14ac:dyDescent="0.25">
      <c r="B8" s="132" t="s">
        <v>193</v>
      </c>
      <c r="C8" s="132" t="s">
        <v>194</v>
      </c>
      <c r="D8" s="132" t="s">
        <v>195</v>
      </c>
      <c r="F8" t="s">
        <v>166</v>
      </c>
    </row>
    <row r="9" spans="1:12" x14ac:dyDescent="0.2">
      <c r="B9" s="133">
        <v>200</v>
      </c>
      <c r="C9" s="133">
        <v>207</v>
      </c>
      <c r="D9" s="133">
        <v>202</v>
      </c>
      <c r="F9" s="67" t="s">
        <v>167</v>
      </c>
      <c r="G9" s="67" t="s">
        <v>168</v>
      </c>
      <c r="H9" s="67" t="s">
        <v>169</v>
      </c>
      <c r="I9" s="67" t="s">
        <v>170</v>
      </c>
      <c r="J9" s="67" t="s">
        <v>2</v>
      </c>
    </row>
    <row r="10" spans="1:12" x14ac:dyDescent="0.2">
      <c r="B10" s="133">
        <v>208</v>
      </c>
      <c r="C10" s="133">
        <v>212</v>
      </c>
      <c r="D10" s="133">
        <v>198</v>
      </c>
      <c r="F10" s="65" t="s">
        <v>193</v>
      </c>
      <c r="G10" s="86">
        <v>5</v>
      </c>
      <c r="H10" s="86">
        <v>995</v>
      </c>
      <c r="I10" s="86">
        <v>199</v>
      </c>
      <c r="J10" s="86">
        <v>50</v>
      </c>
    </row>
    <row r="11" spans="1:12" x14ac:dyDescent="0.2">
      <c r="B11" s="133">
        <v>202</v>
      </c>
      <c r="C11" s="133">
        <v>205</v>
      </c>
      <c r="D11" s="133">
        <v>190</v>
      </c>
      <c r="F11" s="65" t="s">
        <v>194</v>
      </c>
      <c r="G11" s="86">
        <v>5</v>
      </c>
      <c r="H11" s="86">
        <v>1020</v>
      </c>
      <c r="I11" s="86">
        <v>204</v>
      </c>
      <c r="J11" s="86">
        <v>41</v>
      </c>
    </row>
    <row r="12" spans="1:12" ht="13.5" thickBot="1" x14ac:dyDescent="0.25">
      <c r="B12" s="133">
        <v>189</v>
      </c>
      <c r="C12" s="133">
        <v>195</v>
      </c>
      <c r="D12" s="133">
        <v>186</v>
      </c>
      <c r="F12" s="66" t="s">
        <v>195</v>
      </c>
      <c r="G12" s="87">
        <v>5</v>
      </c>
      <c r="H12" s="87">
        <v>970</v>
      </c>
      <c r="I12" s="87">
        <v>194</v>
      </c>
      <c r="J12" s="87">
        <v>40</v>
      </c>
    </row>
    <row r="13" spans="1:12" x14ac:dyDescent="0.2">
      <c r="B13" s="133">
        <v>196</v>
      </c>
      <c r="C13" s="133">
        <v>201</v>
      </c>
      <c r="D13" s="133">
        <v>194</v>
      </c>
    </row>
    <row r="14" spans="1:12" x14ac:dyDescent="0.2">
      <c r="G14" s="89" t="s">
        <v>245</v>
      </c>
    </row>
    <row r="15" spans="1:12" ht="13.5" thickBot="1" x14ac:dyDescent="0.25">
      <c r="F15" t="s">
        <v>5</v>
      </c>
    </row>
    <row r="16" spans="1:12" x14ac:dyDescent="0.2">
      <c r="F16" s="67" t="s">
        <v>6</v>
      </c>
      <c r="G16" s="67" t="s">
        <v>7</v>
      </c>
      <c r="H16" s="67" t="s">
        <v>8</v>
      </c>
      <c r="I16" s="67" t="s">
        <v>9</v>
      </c>
      <c r="J16" s="67" t="s">
        <v>10</v>
      </c>
      <c r="K16" s="67" t="s">
        <v>11</v>
      </c>
      <c r="L16" s="67" t="s">
        <v>12</v>
      </c>
    </row>
    <row r="17" spans="6:12" x14ac:dyDescent="0.2">
      <c r="F17" s="65" t="s">
        <v>13</v>
      </c>
      <c r="G17" s="86">
        <v>250</v>
      </c>
      <c r="H17" s="86">
        <v>2</v>
      </c>
      <c r="I17" s="86">
        <v>125</v>
      </c>
      <c r="J17" s="86">
        <v>2.8625954198473282</v>
      </c>
      <c r="K17" s="86">
        <v>9.6281302724015402E-2</v>
      </c>
      <c r="L17" s="86">
        <v>3.8852938347033836</v>
      </c>
    </row>
    <row r="18" spans="6:12" x14ac:dyDescent="0.2">
      <c r="F18" s="65" t="s">
        <v>14</v>
      </c>
      <c r="G18" s="86">
        <v>524</v>
      </c>
      <c r="H18" s="86">
        <v>12</v>
      </c>
      <c r="I18" s="86">
        <v>43.666666666666664</v>
      </c>
      <c r="J18" s="86"/>
      <c r="K18" s="86"/>
      <c r="L18" s="86"/>
    </row>
    <row r="19" spans="6:12" x14ac:dyDescent="0.2">
      <c r="F19" s="65"/>
      <c r="G19" s="86"/>
      <c r="H19" s="86"/>
      <c r="I19" s="86"/>
      <c r="J19" s="86"/>
      <c r="K19" s="86"/>
      <c r="L19" s="86"/>
    </row>
    <row r="20" spans="6:12" ht="13.5" thickBot="1" x14ac:dyDescent="0.25">
      <c r="F20" s="66" t="s">
        <v>15</v>
      </c>
      <c r="G20" s="87">
        <v>774</v>
      </c>
      <c r="H20" s="87">
        <v>14</v>
      </c>
      <c r="I20" s="87"/>
      <c r="J20" s="87"/>
      <c r="K20" s="87"/>
      <c r="L20" s="8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I43" sqref="I43"/>
    </sheetView>
  </sheetViews>
  <sheetFormatPr defaultRowHeight="12.75" x14ac:dyDescent="0.2"/>
  <cols>
    <col min="1" max="1" width="9.7109375" customWidth="1"/>
    <col min="10" max="12" width="12" customWidth="1"/>
  </cols>
  <sheetData>
    <row r="1" spans="1:12" x14ac:dyDescent="0.2">
      <c r="A1" s="89" t="s">
        <v>201</v>
      </c>
      <c r="J1" s="92" t="s">
        <v>193</v>
      </c>
      <c r="K1" s="95" t="s">
        <v>194</v>
      </c>
      <c r="L1" s="98" t="s">
        <v>195</v>
      </c>
    </row>
    <row r="2" spans="1:12" x14ac:dyDescent="0.2">
      <c r="A2" s="34" t="s">
        <v>202</v>
      </c>
      <c r="J2" s="91">
        <v>200</v>
      </c>
      <c r="K2" s="94">
        <v>207</v>
      </c>
      <c r="L2" s="97">
        <v>202</v>
      </c>
    </row>
    <row r="3" spans="1:12" x14ac:dyDescent="0.2">
      <c r="A3" s="34" t="s">
        <v>205</v>
      </c>
      <c r="J3" s="91">
        <v>208</v>
      </c>
      <c r="K3" s="94">
        <v>212</v>
      </c>
      <c r="L3" s="97">
        <v>198</v>
      </c>
    </row>
    <row r="4" spans="1:12" x14ac:dyDescent="0.2">
      <c r="A4" s="34" t="s">
        <v>206</v>
      </c>
      <c r="J4" s="91">
        <v>202</v>
      </c>
      <c r="K4" s="94">
        <v>205</v>
      </c>
      <c r="L4" s="97">
        <v>190</v>
      </c>
    </row>
    <row r="5" spans="1:12" x14ac:dyDescent="0.2">
      <c r="A5" s="58" t="s">
        <v>207</v>
      </c>
      <c r="J5" s="91">
        <v>189</v>
      </c>
      <c r="K5" s="94">
        <v>195</v>
      </c>
      <c r="L5" s="97">
        <v>186</v>
      </c>
    </row>
    <row r="6" spans="1:12" x14ac:dyDescent="0.2">
      <c r="A6" s="34" t="s">
        <v>208</v>
      </c>
      <c r="B6" s="58"/>
      <c r="J6" s="91">
        <v>196</v>
      </c>
      <c r="K6" s="94">
        <v>201</v>
      </c>
      <c r="L6" s="97">
        <v>194</v>
      </c>
    </row>
    <row r="7" spans="1:12" x14ac:dyDescent="0.2">
      <c r="A7" s="58" t="s">
        <v>203</v>
      </c>
      <c r="B7" s="58" t="s">
        <v>204</v>
      </c>
    </row>
    <row r="8" spans="1:12" x14ac:dyDescent="0.2">
      <c r="A8" s="90">
        <v>1</v>
      </c>
      <c r="B8" s="91">
        <v>200</v>
      </c>
    </row>
    <row r="9" spans="1:12" x14ac:dyDescent="0.2">
      <c r="A9" s="90">
        <v>1</v>
      </c>
      <c r="B9" s="91">
        <v>208</v>
      </c>
    </row>
    <row r="10" spans="1:12" x14ac:dyDescent="0.2">
      <c r="A10" s="90">
        <v>1</v>
      </c>
      <c r="B10" s="91">
        <v>202</v>
      </c>
    </row>
    <row r="11" spans="1:12" x14ac:dyDescent="0.2">
      <c r="A11" s="90">
        <v>1</v>
      </c>
      <c r="B11" s="91">
        <v>189</v>
      </c>
    </row>
    <row r="12" spans="1:12" x14ac:dyDescent="0.2">
      <c r="A12" s="90">
        <v>1</v>
      </c>
      <c r="B12" s="91">
        <v>196</v>
      </c>
    </row>
    <row r="13" spans="1:12" x14ac:dyDescent="0.2">
      <c r="A13" s="93">
        <v>2</v>
      </c>
      <c r="B13" s="94">
        <v>207</v>
      </c>
    </row>
    <row r="14" spans="1:12" x14ac:dyDescent="0.2">
      <c r="A14" s="93">
        <v>2</v>
      </c>
      <c r="B14" s="94">
        <v>212</v>
      </c>
    </row>
    <row r="15" spans="1:12" x14ac:dyDescent="0.2">
      <c r="A15" s="93">
        <v>2</v>
      </c>
      <c r="B15" s="94">
        <v>205</v>
      </c>
    </row>
    <row r="16" spans="1:12" x14ac:dyDescent="0.2">
      <c r="A16" s="93">
        <v>2</v>
      </c>
      <c r="B16" s="94">
        <v>195</v>
      </c>
    </row>
    <row r="17" spans="1:2" x14ac:dyDescent="0.2">
      <c r="A17" s="93">
        <v>2</v>
      </c>
      <c r="B17" s="94">
        <v>201</v>
      </c>
    </row>
    <row r="18" spans="1:2" x14ac:dyDescent="0.2">
      <c r="A18" s="96">
        <v>3</v>
      </c>
      <c r="B18" s="97">
        <v>202</v>
      </c>
    </row>
    <row r="19" spans="1:2" x14ac:dyDescent="0.2">
      <c r="A19" s="96">
        <v>3</v>
      </c>
      <c r="B19" s="97">
        <v>198</v>
      </c>
    </row>
    <row r="20" spans="1:2" x14ac:dyDescent="0.2">
      <c r="A20" s="96">
        <v>3</v>
      </c>
      <c r="B20" s="97">
        <v>190</v>
      </c>
    </row>
    <row r="21" spans="1:2" x14ac:dyDescent="0.2">
      <c r="A21" s="96">
        <v>3</v>
      </c>
      <c r="B21" s="97">
        <v>186</v>
      </c>
    </row>
    <row r="22" spans="1:2" x14ac:dyDescent="0.2">
      <c r="A22" s="96">
        <v>3</v>
      </c>
      <c r="B22" s="97">
        <v>194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D6" sqref="D6"/>
    </sheetView>
  </sheetViews>
  <sheetFormatPr defaultRowHeight="12.75" x14ac:dyDescent="0.2"/>
  <cols>
    <col min="1" max="1" width="7" customWidth="1"/>
    <col min="2" max="5" width="10.5703125" customWidth="1"/>
    <col min="10" max="12" width="12" customWidth="1"/>
  </cols>
  <sheetData>
    <row r="1" spans="1:12" x14ac:dyDescent="0.2">
      <c r="A1" s="89" t="s">
        <v>201</v>
      </c>
      <c r="J1" s="92" t="s">
        <v>193</v>
      </c>
      <c r="K1" s="95" t="s">
        <v>194</v>
      </c>
      <c r="L1" s="98" t="s">
        <v>195</v>
      </c>
    </row>
    <row r="2" spans="1:12" x14ac:dyDescent="0.2">
      <c r="A2" s="34" t="s">
        <v>209</v>
      </c>
      <c r="J2" s="91">
        <v>200</v>
      </c>
      <c r="K2" s="94">
        <v>207</v>
      </c>
      <c r="L2" s="97">
        <v>202</v>
      </c>
    </row>
    <row r="3" spans="1:12" x14ac:dyDescent="0.2">
      <c r="A3" s="34" t="s">
        <v>210</v>
      </c>
      <c r="J3" s="91">
        <v>208</v>
      </c>
      <c r="K3" s="94">
        <v>212</v>
      </c>
      <c r="L3" s="97">
        <v>198</v>
      </c>
    </row>
    <row r="4" spans="1:12" x14ac:dyDescent="0.2">
      <c r="A4" s="58" t="s">
        <v>211</v>
      </c>
      <c r="J4" s="91">
        <v>202</v>
      </c>
      <c r="K4" s="94">
        <v>205</v>
      </c>
      <c r="L4" s="97">
        <v>190</v>
      </c>
    </row>
    <row r="5" spans="1:12" x14ac:dyDescent="0.2">
      <c r="A5" s="34" t="s">
        <v>212</v>
      </c>
      <c r="J5" s="91">
        <v>189</v>
      </c>
      <c r="K5" s="94">
        <v>195</v>
      </c>
      <c r="L5" s="97">
        <v>186</v>
      </c>
    </row>
    <row r="6" spans="1:12" x14ac:dyDescent="0.2">
      <c r="A6" s="34"/>
      <c r="B6" s="58"/>
      <c r="J6" s="91">
        <v>196</v>
      </c>
      <c r="K6" s="94">
        <v>201</v>
      </c>
      <c r="L6" s="97">
        <v>194</v>
      </c>
    </row>
    <row r="8" spans="1:12" s="99" customFormat="1" ht="13.5" thickBot="1" x14ac:dyDescent="0.25">
      <c r="A8" s="114" t="s">
        <v>204</v>
      </c>
      <c r="B8" s="115" t="s">
        <v>195</v>
      </c>
      <c r="C8" s="115" t="s">
        <v>194</v>
      </c>
      <c r="D8" s="115" t="s">
        <v>193</v>
      </c>
      <c r="E8" s="115" t="s">
        <v>106</v>
      </c>
    </row>
    <row r="9" spans="1:12" ht="13.5" thickTop="1" x14ac:dyDescent="0.2">
      <c r="A9" s="91">
        <v>200</v>
      </c>
      <c r="D9" s="90">
        <v>1</v>
      </c>
    </row>
    <row r="10" spans="1:12" x14ac:dyDescent="0.2">
      <c r="A10" s="91">
        <v>208</v>
      </c>
      <c r="D10" s="90">
        <v>1</v>
      </c>
    </row>
    <row r="11" spans="1:12" x14ac:dyDescent="0.2">
      <c r="A11" s="91">
        <v>202</v>
      </c>
      <c r="D11" s="90">
        <v>1</v>
      </c>
    </row>
    <row r="12" spans="1:12" x14ac:dyDescent="0.2">
      <c r="A12" s="91">
        <v>189</v>
      </c>
      <c r="D12" s="90">
        <v>1</v>
      </c>
    </row>
    <row r="13" spans="1:12" x14ac:dyDescent="0.2">
      <c r="A13" s="100">
        <v>196</v>
      </c>
      <c r="C13" s="104"/>
      <c r="D13" s="103">
        <v>1</v>
      </c>
      <c r="E13" s="104"/>
    </row>
    <row r="14" spans="1:12" ht="13.5" thickBot="1" x14ac:dyDescent="0.25">
      <c r="A14" s="107">
        <f>AVERAGE(A9:A13)</f>
        <v>199</v>
      </c>
      <c r="B14" s="108"/>
      <c r="C14" s="108"/>
      <c r="D14" s="108"/>
      <c r="E14" s="109">
        <v>1.1499999999999999</v>
      </c>
    </row>
    <row r="15" spans="1:12" ht="13.5" thickTop="1" x14ac:dyDescent="0.2">
      <c r="A15" s="94">
        <v>207</v>
      </c>
      <c r="C15" s="93">
        <v>2</v>
      </c>
    </row>
    <row r="16" spans="1:12" x14ac:dyDescent="0.2">
      <c r="A16" s="94">
        <v>212</v>
      </c>
      <c r="C16" s="93">
        <v>2</v>
      </c>
    </row>
    <row r="17" spans="1:5" x14ac:dyDescent="0.2">
      <c r="A17" s="94">
        <v>205</v>
      </c>
      <c r="C17" s="93">
        <v>2</v>
      </c>
    </row>
    <row r="18" spans="1:5" x14ac:dyDescent="0.2">
      <c r="A18" s="94">
        <v>195</v>
      </c>
      <c r="C18" s="93">
        <v>2</v>
      </c>
    </row>
    <row r="19" spans="1:5" x14ac:dyDescent="0.2">
      <c r="A19" s="101">
        <v>201</v>
      </c>
      <c r="B19" s="104"/>
      <c r="C19" s="105">
        <v>2</v>
      </c>
      <c r="D19" s="104"/>
      <c r="E19" s="104"/>
    </row>
    <row r="20" spans="1:5" ht="13.5" thickBot="1" x14ac:dyDescent="0.25">
      <c r="A20" s="110">
        <f>AVERAGE(A15:A19)</f>
        <v>204</v>
      </c>
      <c r="B20" s="108"/>
      <c r="C20" s="108"/>
      <c r="D20" s="108"/>
      <c r="E20" s="111">
        <v>2.15</v>
      </c>
    </row>
    <row r="21" spans="1:5" ht="13.5" thickTop="1" x14ac:dyDescent="0.2">
      <c r="A21" s="97">
        <v>202</v>
      </c>
      <c r="B21" s="96">
        <v>3</v>
      </c>
    </row>
    <row r="22" spans="1:5" x14ac:dyDescent="0.2">
      <c r="A22" s="97">
        <v>198</v>
      </c>
      <c r="B22" s="96">
        <v>3</v>
      </c>
    </row>
    <row r="23" spans="1:5" x14ac:dyDescent="0.2">
      <c r="A23" s="97">
        <v>190</v>
      </c>
      <c r="B23" s="96">
        <v>3</v>
      </c>
    </row>
    <row r="24" spans="1:5" x14ac:dyDescent="0.2">
      <c r="A24" s="97">
        <v>186</v>
      </c>
      <c r="B24" s="96">
        <v>3</v>
      </c>
    </row>
    <row r="25" spans="1:5" x14ac:dyDescent="0.2">
      <c r="A25" s="102">
        <v>194</v>
      </c>
      <c r="B25" s="106">
        <v>3</v>
      </c>
      <c r="C25" s="104"/>
      <c r="E25" s="104"/>
    </row>
    <row r="26" spans="1:5" ht="13.5" thickBot="1" x14ac:dyDescent="0.25">
      <c r="A26" s="112">
        <f>AVERAGE(A21:A25)</f>
        <v>194</v>
      </c>
      <c r="B26" s="108"/>
      <c r="C26" s="108"/>
      <c r="D26" s="108"/>
      <c r="E26" s="113">
        <v>3.15</v>
      </c>
    </row>
    <row r="27" spans="1:5" ht="13.5" thickTop="1" x14ac:dyDescent="0.2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18" sqref="D18"/>
    </sheetView>
  </sheetViews>
  <sheetFormatPr defaultRowHeight="12.75" x14ac:dyDescent="0.2"/>
  <cols>
    <col min="2" max="2" width="12.28515625" customWidth="1"/>
    <col min="7" max="7" width="12.85546875" customWidth="1"/>
  </cols>
  <sheetData>
    <row r="1" spans="1:8" x14ac:dyDescent="0.2">
      <c r="A1" s="30" t="s">
        <v>270</v>
      </c>
      <c r="C1" s="30" t="s">
        <v>271</v>
      </c>
      <c r="H1" s="30" t="s">
        <v>272</v>
      </c>
    </row>
    <row r="2" spans="1:8" x14ac:dyDescent="0.2">
      <c r="A2" s="135" t="s">
        <v>269</v>
      </c>
      <c r="B2" s="136"/>
      <c r="C2" s="134"/>
    </row>
    <row r="3" spans="1:8" x14ac:dyDescent="0.2">
      <c r="A3" s="139" t="s">
        <v>204</v>
      </c>
      <c r="B3" s="139" t="s">
        <v>203</v>
      </c>
    </row>
    <row r="4" spans="1:8" x14ac:dyDescent="0.2">
      <c r="A4" s="137">
        <v>200</v>
      </c>
      <c r="B4" s="138" t="s">
        <v>193</v>
      </c>
    </row>
    <row r="5" spans="1:8" x14ac:dyDescent="0.2">
      <c r="A5" s="137">
        <v>208</v>
      </c>
      <c r="B5" s="138" t="s">
        <v>193</v>
      </c>
    </row>
    <row r="6" spans="1:8" x14ac:dyDescent="0.2">
      <c r="A6" s="137">
        <v>202</v>
      </c>
      <c r="B6" s="138" t="s">
        <v>193</v>
      </c>
    </row>
    <row r="7" spans="1:8" x14ac:dyDescent="0.2">
      <c r="A7" s="137">
        <v>189</v>
      </c>
      <c r="B7" s="138" t="s">
        <v>193</v>
      </c>
    </row>
    <row r="8" spans="1:8" x14ac:dyDescent="0.2">
      <c r="A8" s="139">
        <v>196</v>
      </c>
      <c r="B8" s="140" t="s">
        <v>193</v>
      </c>
    </row>
    <row r="9" spans="1:8" x14ac:dyDescent="0.2">
      <c r="A9" s="137">
        <v>207</v>
      </c>
      <c r="B9" s="138" t="s">
        <v>194</v>
      </c>
    </row>
    <row r="10" spans="1:8" x14ac:dyDescent="0.2">
      <c r="A10" s="137">
        <v>212</v>
      </c>
      <c r="B10" s="138" t="s">
        <v>194</v>
      </c>
    </row>
    <row r="11" spans="1:8" x14ac:dyDescent="0.2">
      <c r="A11" s="137">
        <v>205</v>
      </c>
      <c r="B11" s="138" t="s">
        <v>194</v>
      </c>
    </row>
    <row r="12" spans="1:8" x14ac:dyDescent="0.2">
      <c r="A12" s="137">
        <v>195</v>
      </c>
      <c r="B12" s="138" t="s">
        <v>194</v>
      </c>
    </row>
    <row r="13" spans="1:8" x14ac:dyDescent="0.2">
      <c r="A13" s="139">
        <v>201</v>
      </c>
      <c r="B13" s="140" t="s">
        <v>194</v>
      </c>
    </row>
    <row r="14" spans="1:8" x14ac:dyDescent="0.2">
      <c r="A14" s="137">
        <v>202</v>
      </c>
      <c r="B14" s="138" t="s">
        <v>195</v>
      </c>
    </row>
    <row r="15" spans="1:8" x14ac:dyDescent="0.2">
      <c r="A15" s="137">
        <v>198</v>
      </c>
      <c r="B15" s="138" t="s">
        <v>195</v>
      </c>
    </row>
    <row r="16" spans="1:8" x14ac:dyDescent="0.2">
      <c r="A16" s="137">
        <v>190</v>
      </c>
      <c r="B16" s="138" t="s">
        <v>195</v>
      </c>
    </row>
    <row r="17" spans="1:2" x14ac:dyDescent="0.2">
      <c r="A17" s="137">
        <v>186</v>
      </c>
      <c r="B17" s="138" t="s">
        <v>195</v>
      </c>
    </row>
    <row r="18" spans="1:2" x14ac:dyDescent="0.2">
      <c r="A18" s="137">
        <v>194</v>
      </c>
      <c r="B18" s="138" t="s">
        <v>195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Intro</vt:lpstr>
      <vt:lpstr>ANOVA presentation</vt:lpstr>
      <vt:lpstr>Excel 1-way ANOVA</vt:lpstr>
      <vt:lpstr>JMP 1-way ANOVA</vt:lpstr>
      <vt:lpstr>pg.406 data</vt:lpstr>
      <vt:lpstr>Example</vt:lpstr>
      <vt:lpstr>Ex. Graph 1 </vt:lpstr>
      <vt:lpstr>Ex. Graph 2</vt:lpstr>
      <vt:lpstr>JMP 1</vt:lpstr>
      <vt:lpstr>JMP 2</vt:lpstr>
      <vt:lpstr>Simulation Graph</vt:lpstr>
      <vt:lpstr>Simulation ANOVA</vt:lpstr>
      <vt:lpstr>2 Factor Example</vt:lpstr>
      <vt:lpstr>2 factor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One way ANOVA demo</dc:title>
  <dc:creator>The Andrews</dc:creator>
  <cp:lastModifiedBy>RAndrews</cp:lastModifiedBy>
  <dcterms:created xsi:type="dcterms:W3CDTF">2002-04-11T22:36:36Z</dcterms:created>
  <dcterms:modified xsi:type="dcterms:W3CDTF">2017-11-06T21:14:10Z</dcterms:modified>
</cp:coreProperties>
</file>