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4.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comments4.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drawings/drawing13.xml" ContentType="application/vnd.openxmlformats-officedocument.drawing+xml"/>
  <Override PartName="/xl/charts/chart3.xml" ContentType="application/vnd.openxmlformats-officedocument.drawingml.chart+xml"/>
  <Override PartName="/xl/drawings/drawing14.xml" ContentType="application/vnd.openxmlformats-officedocument.drawing+xml"/>
  <Override PartName="/xl/embeddings/oleObject19.bin" ContentType="application/vnd.openxmlformats-officedocument.oleObject"/>
  <Override PartName="/xl/charts/chart4.xml" ContentType="application/vnd.openxmlformats-officedocument.drawingml.chart+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defaultThemeVersion="124226"/>
  <mc:AlternateContent xmlns:mc="http://schemas.openxmlformats.org/markup-compatibility/2006">
    <mc:Choice Requires="x15">
      <x15ac:absPath xmlns:x15ac="http://schemas.microsoft.com/office/spreadsheetml/2010/11/ac" url="C:\Users\RAndrews\Documents\Sharpe text\Sharp 3rd ed\"/>
    </mc:Choice>
  </mc:AlternateContent>
  <bookViews>
    <workbookView xWindow="0" yWindow="0" windowWidth="20490" windowHeight="7755"/>
  </bookViews>
  <sheets>
    <sheet name="Sample Type" sheetId="2" r:id="rId1"/>
    <sheet name="Analysis" sheetId="3" r:id="rId2"/>
    <sheet name=" Estimators" sheetId="1" r:id="rId3"/>
    <sheet name="Paired Difference" sheetId="10" r:id="rId4"/>
    <sheet name="Paired Example" sheetId="8" r:id="rId5"/>
    <sheet name="Paired JMP" sheetId="12" r:id="rId6"/>
    <sheet name="JMP data" sheetId="13" r:id="rId7"/>
    <sheet name="JMP Test Mean" sheetId="18" r:id="rId8"/>
    <sheet name="JMP output 1" sheetId="14" r:id="rId9"/>
    <sheet name="JMP Matched Pairs" sheetId="17" r:id="rId10"/>
    <sheet name="Means Indep. Samples" sheetId="5" r:id="rId11"/>
    <sheet name="= vs. Not = Variance" sheetId="4" r:id="rId12"/>
    <sheet name="Overview &amp; SE calculation " sheetId="7" r:id="rId13"/>
    <sheet name="Example pg 406 = var" sheetId="9" r:id="rId14"/>
    <sheet name="Not = variance" sheetId="11" r:id="rId15"/>
    <sheet name="Example pg 406 JMP" sheetId="16" r:id="rId16"/>
  </sheets>
  <calcPr calcId="171027"/>
</workbook>
</file>

<file path=xl/calcChain.xml><?xml version="1.0" encoding="utf-8"?>
<calcChain xmlns="http://schemas.openxmlformats.org/spreadsheetml/2006/main">
  <c r="C32" i="12" l="1"/>
  <c r="B32" i="12"/>
  <c r="D31" i="12"/>
  <c r="D30" i="12"/>
  <c r="D29" i="12"/>
  <c r="D28" i="12"/>
  <c r="D27" i="12"/>
  <c r="D26" i="12"/>
  <c r="D25" i="12"/>
  <c r="D24" i="12"/>
  <c r="D23" i="12"/>
  <c r="D22" i="12"/>
  <c r="D21" i="12"/>
  <c r="D20" i="12"/>
  <c r="D19" i="12"/>
  <c r="D18" i="12"/>
  <c r="D17" i="12"/>
  <c r="D16" i="12"/>
  <c r="D15" i="12"/>
  <c r="D14" i="12"/>
  <c r="D13" i="12"/>
  <c r="D12" i="12"/>
  <c r="D11" i="12"/>
  <c r="D10" i="12"/>
  <c r="D9" i="12"/>
  <c r="D32" i="12" s="1"/>
  <c r="C16" i="11"/>
  <c r="B16" i="11"/>
  <c r="B19" i="11" s="1"/>
  <c r="B20" i="11" s="1"/>
  <c r="C15" i="11"/>
  <c r="B15" i="11"/>
  <c r="C14" i="11"/>
  <c r="B21" i="11" s="1"/>
  <c r="B22" i="11" s="1"/>
  <c r="O20" i="11"/>
  <c r="B14" i="11"/>
  <c r="O12" i="11"/>
  <c r="C12" i="11"/>
  <c r="C13" i="11"/>
  <c r="B12" i="11"/>
  <c r="B13" i="11"/>
  <c r="G5" i="10"/>
  <c r="G6" i="10"/>
  <c r="G7" i="10"/>
  <c r="G8" i="10"/>
  <c r="G11" i="10" s="1"/>
  <c r="G12" i="10" s="1"/>
  <c r="G9" i="10"/>
  <c r="G4" i="10"/>
  <c r="G10" i="10" s="1"/>
  <c r="G15" i="10" s="1"/>
  <c r="G16" i="10" s="1"/>
  <c r="C12" i="9"/>
  <c r="C13" i="9" s="1"/>
  <c r="C14" i="9"/>
  <c r="O20" i="9"/>
  <c r="C15" i="9"/>
  <c r="C16" i="9"/>
  <c r="B16" i="9"/>
  <c r="B15" i="9"/>
  <c r="B14" i="9"/>
  <c r="O12" i="9" s="1"/>
  <c r="B12" i="9"/>
  <c r="B13" i="9"/>
  <c r="D9" i="8"/>
  <c r="D33" i="8" s="1"/>
  <c r="D34" i="8" s="1"/>
  <c r="D10" i="8"/>
  <c r="D11" i="8"/>
  <c r="D12" i="8"/>
  <c r="D13" i="8"/>
  <c r="D14" i="8"/>
  <c r="D15" i="8"/>
  <c r="D16" i="8"/>
  <c r="D17" i="8"/>
  <c r="D18" i="8"/>
  <c r="D19" i="8"/>
  <c r="D20" i="8"/>
  <c r="D21" i="8"/>
  <c r="D22" i="8"/>
  <c r="D23" i="8"/>
  <c r="D24" i="8"/>
  <c r="D25" i="8"/>
  <c r="D26" i="8"/>
  <c r="D27" i="8"/>
  <c r="D28" i="8"/>
  <c r="D29" i="8"/>
  <c r="D30" i="8"/>
  <c r="D31" i="8"/>
  <c r="B32" i="8"/>
  <c r="C32" i="8"/>
  <c r="J42" i="8"/>
  <c r="J43" i="8"/>
  <c r="B18" i="11"/>
  <c r="B20" i="9" l="1"/>
  <c r="B18" i="9"/>
  <c r="B19" i="9" s="1"/>
  <c r="D32" i="8"/>
  <c r="D35" i="8" s="1"/>
  <c r="D36" i="8" s="1"/>
  <c r="B21" i="9"/>
  <c r="B22" i="9" s="1"/>
</calcChain>
</file>

<file path=xl/comments1.xml><?xml version="1.0" encoding="utf-8"?>
<comments xmlns="http://schemas.openxmlformats.org/spreadsheetml/2006/main">
  <authors>
    <author>RAndrews</author>
  </authors>
  <commentList>
    <comment ref="C2" authorId="0" shapeId="0">
      <text>
        <r>
          <rPr>
            <b/>
            <sz val="9"/>
            <color indexed="81"/>
            <rFont val="Tahoma"/>
            <family val="2"/>
          </rPr>
          <t>3rd Edition of Sharpe, DeVeaux &amp; Velleman</t>
        </r>
        <r>
          <rPr>
            <sz val="9"/>
            <color indexed="81"/>
            <rFont val="Tahoma"/>
            <family val="2"/>
          </rPr>
          <t xml:space="preserve">
</t>
        </r>
      </text>
    </comment>
  </commentList>
</comments>
</file>

<file path=xl/comments2.xml><?xml version="1.0" encoding="utf-8"?>
<comments xmlns="http://schemas.openxmlformats.org/spreadsheetml/2006/main">
  <authors>
    <author>School of Business</author>
  </authors>
  <commentList>
    <comment ref="D9"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9"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10"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10"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11"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11"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12"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12"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13"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13"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14"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14"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15"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15"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16"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16"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17"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r>
          <rPr>
            <b/>
            <sz val="10"/>
            <color indexed="17"/>
            <rFont val="Tahoma"/>
            <family val="2"/>
          </rPr>
          <t>This value is the extreme point shown out to the right on the dot diagram.  Even though it is extreme there is no evidence to support excluding it from further analysis as a non-indicative point.</t>
        </r>
      </text>
    </comment>
    <comment ref="E17"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18"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18"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19"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19"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20"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20"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21"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21"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22"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22"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23"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23"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24"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24"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25"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25"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26"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26"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27"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27"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28"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28"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29"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29"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30"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30"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31"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31"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List>
</comments>
</file>

<file path=xl/comments3.xml><?xml version="1.0" encoding="utf-8"?>
<comments xmlns="http://schemas.openxmlformats.org/spreadsheetml/2006/main">
  <authors>
    <author>School of Business</author>
  </authors>
  <commentList>
    <comment ref="D9"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9"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10"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10"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11"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11"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12"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12"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13"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13"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14"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14"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15"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15"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16"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16"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17"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r>
          <rPr>
            <b/>
            <sz val="10"/>
            <color indexed="17"/>
            <rFont val="Tahoma"/>
            <family val="2"/>
          </rPr>
          <t>This value is the extreme point shown out to the right on the dot diagram.  Even though it is extreme there is no evidence to support excluding it from further analysis as a non-indicative point.</t>
        </r>
      </text>
    </comment>
    <comment ref="E17"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18"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18"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19"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19"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20"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20"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21"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21"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22"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22"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23"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23"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24"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24"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25"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25"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26"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26"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27"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27"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28"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28"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29"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29"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30"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30"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 ref="D31" authorId="0" shapeId="0">
      <text>
        <r>
          <rPr>
            <b/>
            <sz val="8"/>
            <color indexed="81"/>
            <rFont val="Tahoma"/>
            <family val="2"/>
          </rPr>
          <t>The difference for each patient is found by subtracting the measurement for Observer B from the measurement for Observer A .</t>
        </r>
        <r>
          <rPr>
            <sz val="8"/>
            <color indexed="81"/>
            <rFont val="Tahoma"/>
            <family val="2"/>
          </rPr>
          <t xml:space="preserve">
</t>
        </r>
      </text>
    </comment>
    <comment ref="E31" authorId="0" shapeId="0">
      <text>
        <r>
          <rPr>
            <b/>
            <sz val="8"/>
            <color indexed="81"/>
            <rFont val="Tahoma"/>
            <family val="2"/>
          </rPr>
          <t>The column of 1s is used in an XY Scatter to show the distribution of differences.</t>
        </r>
        <r>
          <rPr>
            <sz val="8"/>
            <color indexed="81"/>
            <rFont val="Tahoma"/>
            <family val="2"/>
          </rPr>
          <t xml:space="preserve">
</t>
        </r>
      </text>
    </comment>
  </commentList>
</comments>
</file>

<file path=xl/comments4.xml><?xml version="1.0" encoding="utf-8"?>
<comments xmlns="http://schemas.openxmlformats.org/spreadsheetml/2006/main">
  <authors>
    <author>LENOVO USER</author>
  </authors>
  <commentList>
    <comment ref="C5" authorId="0" shapeId="0">
      <text>
        <r>
          <rPr>
            <b/>
            <sz val="8"/>
            <color indexed="81"/>
            <rFont val="Tahoma"/>
            <family val="2"/>
          </rPr>
          <t>It would be rare that the values for the  variances would be known for the two groups when the values of the means are not known.  This rare enough that the Sharpe text does not include this procedure.</t>
        </r>
        <r>
          <rPr>
            <sz val="8"/>
            <color indexed="81"/>
            <rFont val="Tahoma"/>
            <family val="2"/>
          </rPr>
          <t xml:space="preserve">
</t>
        </r>
      </text>
    </comment>
    <comment ref="D11" authorId="0" shapeId="0">
      <text>
        <r>
          <rPr>
            <b/>
            <sz val="8"/>
            <color indexed="81"/>
            <rFont val="Tahoma"/>
            <family val="2"/>
          </rPr>
          <t xml:space="preserve">Because of the robustness of the pooled t-test to = variance assumption, I would choose the pooled t-test.  </t>
        </r>
        <r>
          <rPr>
            <sz val="8"/>
            <color indexed="81"/>
            <rFont val="Tahoma"/>
            <family val="2"/>
          </rPr>
          <t xml:space="preserve">
</t>
        </r>
        <r>
          <rPr>
            <b/>
            <sz val="8"/>
            <color indexed="60"/>
            <rFont val="Tahoma"/>
            <family val="2"/>
          </rPr>
          <t xml:space="preserve">The text suggests using the unequal variance procedure.  </t>
        </r>
      </text>
    </comment>
  </commentList>
</comments>
</file>

<file path=xl/sharedStrings.xml><?xml version="1.0" encoding="utf-8"?>
<sst xmlns="http://schemas.openxmlformats.org/spreadsheetml/2006/main" count="287" uniqueCount="180">
  <si>
    <t>Corresponding Sample Statistic</t>
  </si>
  <si>
    <t>Minimum Variance Unbiased Estimator</t>
  </si>
  <si>
    <t>Characteristic</t>
  </si>
  <si>
    <t>Parameter</t>
  </si>
  <si>
    <t xml:space="preserve">Best Estimate for the Parameter  </t>
  </si>
  <si>
    <t>Means</t>
  </si>
  <si>
    <r>
      <t>m</t>
    </r>
    <r>
      <rPr>
        <vertAlign val="subscript"/>
        <sz val="16"/>
        <rFont val="Arial"/>
        <family val="2"/>
      </rPr>
      <t>1</t>
    </r>
    <r>
      <rPr>
        <sz val="16"/>
        <rFont val="Arial"/>
        <family val="2"/>
      </rPr>
      <t xml:space="preserve"> - </t>
    </r>
    <r>
      <rPr>
        <sz val="16"/>
        <rFont val="Symbol"/>
        <family val="1"/>
        <charset val="2"/>
      </rPr>
      <t>m</t>
    </r>
    <r>
      <rPr>
        <vertAlign val="subscript"/>
        <sz val="16"/>
        <rFont val="Arial"/>
        <family val="2"/>
      </rPr>
      <t>2</t>
    </r>
  </si>
  <si>
    <t>Proportion</t>
  </si>
  <si>
    <t>Variance</t>
  </si>
  <si>
    <t>Parameters</t>
  </si>
  <si>
    <t>Sample type</t>
  </si>
  <si>
    <t>Section</t>
  </si>
  <si>
    <t>Excel / Tools / Data Analysis</t>
  </si>
  <si>
    <t>Independent</t>
  </si>
  <si>
    <t>t-test Two-Sample Assuming Equal Variances</t>
  </si>
  <si>
    <t>t-test Two-Sample Assuming Unequal Variances</t>
  </si>
  <si>
    <t>Paired</t>
  </si>
  <si>
    <t>t-test Paired Two Sample for Means</t>
  </si>
  <si>
    <t>Proportions</t>
  </si>
  <si>
    <t>not covered</t>
  </si>
  <si>
    <t>Variances</t>
  </si>
  <si>
    <t>F-test Two Sample for Variances</t>
  </si>
  <si>
    <t>Sample</t>
  </si>
  <si>
    <t xml:space="preserve">Phenomenon </t>
  </si>
  <si>
    <t xml:space="preserve">Degrees of </t>
  </si>
  <si>
    <t>Type</t>
  </si>
  <si>
    <t xml:space="preserve"> Sizes</t>
  </si>
  <si>
    <t>Freedom</t>
  </si>
  <si>
    <t>df = n-1</t>
  </si>
  <si>
    <t>Known</t>
  </si>
  <si>
    <t>Similar</t>
  </si>
  <si>
    <t>Different</t>
  </si>
  <si>
    <r>
      <t>df = n</t>
    </r>
    <r>
      <rPr>
        <b/>
        <vertAlign val="subscript"/>
        <sz val="16"/>
        <rFont val="Times New Roman"/>
        <family val="1"/>
      </rPr>
      <t>1</t>
    </r>
    <r>
      <rPr>
        <b/>
        <sz val="16"/>
        <rFont val="Times New Roman"/>
        <family val="1"/>
      </rPr>
      <t xml:space="preserve"> + n</t>
    </r>
    <r>
      <rPr>
        <b/>
        <vertAlign val="subscript"/>
        <sz val="16"/>
        <rFont val="Times New Roman"/>
        <family val="1"/>
      </rPr>
      <t>2</t>
    </r>
    <r>
      <rPr>
        <b/>
        <sz val="16"/>
        <rFont val="Times New Roman"/>
        <family val="1"/>
      </rPr>
      <t xml:space="preserve"> - 2</t>
    </r>
  </si>
  <si>
    <r>
      <t xml:space="preserve">Statistical Inference for the difference in two phenomenon means,  </t>
    </r>
    <r>
      <rPr>
        <b/>
        <sz val="14"/>
        <rFont val="Symbol"/>
        <family val="1"/>
        <charset val="2"/>
      </rPr>
      <t>m</t>
    </r>
    <r>
      <rPr>
        <b/>
        <vertAlign val="subscript"/>
        <sz val="14"/>
        <rFont val="Arial"/>
        <family val="2"/>
      </rPr>
      <t>1</t>
    </r>
    <r>
      <rPr>
        <b/>
        <sz val="14"/>
        <rFont val="Arial"/>
        <family val="2"/>
      </rPr>
      <t xml:space="preserve"> - </t>
    </r>
    <r>
      <rPr>
        <b/>
        <sz val="14"/>
        <rFont val="Symbol"/>
        <family val="1"/>
        <charset val="2"/>
      </rPr>
      <t>m</t>
    </r>
    <r>
      <rPr>
        <b/>
        <vertAlign val="subscript"/>
        <sz val="14"/>
        <rFont val="Arial"/>
        <family val="2"/>
      </rPr>
      <t>2</t>
    </r>
  </si>
  <si>
    <r>
      <t xml:space="preserve">Confidence Interval for </t>
    </r>
    <r>
      <rPr>
        <b/>
        <sz val="16"/>
        <color indexed="12"/>
        <rFont val="Arial"/>
        <family val="2"/>
      </rPr>
      <t xml:space="preserve"> </t>
    </r>
    <r>
      <rPr>
        <b/>
        <sz val="16"/>
        <color indexed="12"/>
        <rFont val="Symbol"/>
        <family val="1"/>
        <charset val="2"/>
      </rPr>
      <t>m</t>
    </r>
    <r>
      <rPr>
        <b/>
        <vertAlign val="subscript"/>
        <sz val="16"/>
        <color indexed="12"/>
        <rFont val="Arial"/>
        <family val="2"/>
      </rPr>
      <t>1</t>
    </r>
    <r>
      <rPr>
        <b/>
        <sz val="16"/>
        <color indexed="12"/>
        <rFont val="Arial"/>
        <family val="2"/>
      </rPr>
      <t xml:space="preserve"> - </t>
    </r>
    <r>
      <rPr>
        <b/>
        <sz val="16"/>
        <color indexed="12"/>
        <rFont val="Symbol"/>
        <family val="1"/>
        <charset val="2"/>
      </rPr>
      <t>m</t>
    </r>
    <r>
      <rPr>
        <b/>
        <vertAlign val="subscript"/>
        <sz val="16"/>
        <color indexed="12"/>
        <rFont val="Arial"/>
        <family val="2"/>
      </rPr>
      <t>2</t>
    </r>
    <r>
      <rPr>
        <b/>
        <sz val="16"/>
        <color indexed="12"/>
        <rFont val="Arial"/>
        <family val="2"/>
      </rPr>
      <t xml:space="preserve"> </t>
    </r>
  </si>
  <si>
    <t>where ME = Margin of Error</t>
  </si>
  <si>
    <t>Excel 2003:   Tools / Data Analysis / t-test Paired Two Sample for Means</t>
  </si>
  <si>
    <t>t-Test: Paired Two Sample for Means</t>
  </si>
  <si>
    <t>Mean</t>
  </si>
  <si>
    <t>Observations</t>
  </si>
  <si>
    <t>Pearson Correlation</t>
  </si>
  <si>
    <t>Hypothesized Mean Difference</t>
  </si>
  <si>
    <t>df</t>
  </si>
  <si>
    <t>t Stat</t>
  </si>
  <si>
    <t>P(T&lt;=t) one-tail</t>
  </si>
  <si>
    <t>t Critical one-tail</t>
  </si>
  <si>
    <t>Std. Dev.</t>
  </si>
  <si>
    <t>P(T&lt;=t) two-tail</t>
  </si>
  <si>
    <t>SE(Mean)</t>
  </si>
  <si>
    <t>t Critical two-tail</t>
  </si>
  <si>
    <t>Test Statistic</t>
  </si>
  <si>
    <t>Lower tail probabilty</t>
  </si>
  <si>
    <r>
      <t xml:space="preserve">Using Excel for a 90% confidence interval for </t>
    </r>
    <r>
      <rPr>
        <sz val="10"/>
        <rFont val="Symbol"/>
        <family val="1"/>
        <charset val="2"/>
      </rPr>
      <t>m</t>
    </r>
    <r>
      <rPr>
        <vertAlign val="subscript"/>
        <sz val="10"/>
        <rFont val="Arial"/>
        <family val="2"/>
      </rPr>
      <t>D</t>
    </r>
  </si>
  <si>
    <t>Excel 2003:   Tools / Data Analysis / Descriptive Statistics</t>
  </si>
  <si>
    <t>Standard Error</t>
  </si>
  <si>
    <t>Median</t>
  </si>
  <si>
    <t>Mode</t>
  </si>
  <si>
    <t>Standard Deviation</t>
  </si>
  <si>
    <t>Sample Variance</t>
  </si>
  <si>
    <t>Kurtosis</t>
  </si>
  <si>
    <t>Skewness</t>
  </si>
  <si>
    <t>Range</t>
  </si>
  <si>
    <t>Minimum</t>
  </si>
  <si>
    <t>Maximum</t>
  </si>
  <si>
    <t>Sum</t>
  </si>
  <si>
    <t>Count</t>
  </si>
  <si>
    <t>= Margin of Error</t>
  </si>
  <si>
    <r>
      <t xml:space="preserve">Upper 90% confidence interval for </t>
    </r>
    <r>
      <rPr>
        <sz val="10"/>
        <color indexed="12"/>
        <rFont val="Symbol"/>
        <family val="1"/>
        <charset val="2"/>
      </rPr>
      <t>m</t>
    </r>
    <r>
      <rPr>
        <vertAlign val="subscript"/>
        <sz val="10"/>
        <color indexed="12"/>
        <rFont val="Arial"/>
        <family val="2"/>
      </rPr>
      <t>D</t>
    </r>
  </si>
  <si>
    <r>
      <t xml:space="preserve">Lower 90% confidence interval for </t>
    </r>
    <r>
      <rPr>
        <sz val="10"/>
        <color indexed="12"/>
        <rFont val="Symbol"/>
        <family val="1"/>
        <charset val="2"/>
      </rPr>
      <t>m</t>
    </r>
    <r>
      <rPr>
        <vertAlign val="subscript"/>
        <sz val="10"/>
        <color indexed="12"/>
        <rFont val="Arial"/>
        <family val="2"/>
      </rPr>
      <t>D</t>
    </r>
  </si>
  <si>
    <t>The above values are for a 2-sided interval.</t>
  </si>
  <si>
    <r>
      <t>H</t>
    </r>
    <r>
      <rPr>
        <b/>
        <vertAlign val="subscript"/>
        <sz val="12"/>
        <color indexed="12"/>
        <rFont val="Arial"/>
        <family val="2"/>
      </rPr>
      <t>0</t>
    </r>
    <r>
      <rPr>
        <b/>
        <sz val="12"/>
        <color indexed="12"/>
        <rFont val="Arial"/>
        <family val="2"/>
      </rPr>
      <t xml:space="preserve">: </t>
    </r>
    <r>
      <rPr>
        <b/>
        <sz val="12"/>
        <color indexed="12"/>
        <rFont val="Symbol"/>
        <family val="1"/>
        <charset val="2"/>
      </rPr>
      <t>m</t>
    </r>
    <r>
      <rPr>
        <b/>
        <vertAlign val="subscript"/>
        <sz val="12"/>
        <color indexed="12"/>
        <rFont val="Arial"/>
        <family val="2"/>
      </rPr>
      <t>A</t>
    </r>
    <r>
      <rPr>
        <b/>
        <sz val="12"/>
        <color indexed="12"/>
        <rFont val="Arial"/>
        <family val="2"/>
      </rPr>
      <t xml:space="preserve"> = </t>
    </r>
    <r>
      <rPr>
        <b/>
        <sz val="12"/>
        <color indexed="12"/>
        <rFont val="Symbol"/>
        <family val="1"/>
        <charset val="2"/>
      </rPr>
      <t>m</t>
    </r>
    <r>
      <rPr>
        <b/>
        <vertAlign val="subscript"/>
        <sz val="12"/>
        <color indexed="12"/>
        <rFont val="Arial"/>
        <family val="2"/>
      </rPr>
      <t>B</t>
    </r>
  </si>
  <si>
    <r>
      <t>H</t>
    </r>
    <r>
      <rPr>
        <b/>
        <vertAlign val="subscript"/>
        <sz val="12"/>
        <color indexed="12"/>
        <rFont val="Arial"/>
        <family val="2"/>
      </rPr>
      <t>1</t>
    </r>
    <r>
      <rPr>
        <b/>
        <sz val="12"/>
        <color indexed="12"/>
        <rFont val="Arial"/>
        <family val="2"/>
      </rPr>
      <t xml:space="preserve">: </t>
    </r>
    <r>
      <rPr>
        <b/>
        <sz val="12"/>
        <color indexed="12"/>
        <rFont val="Symbol"/>
        <family val="1"/>
        <charset val="2"/>
      </rPr>
      <t>m</t>
    </r>
    <r>
      <rPr>
        <b/>
        <vertAlign val="subscript"/>
        <sz val="12"/>
        <color indexed="12"/>
        <rFont val="Arial"/>
        <family val="2"/>
      </rPr>
      <t>A</t>
    </r>
    <r>
      <rPr>
        <b/>
        <sz val="12"/>
        <color indexed="12"/>
        <rFont val="Arial"/>
        <family val="2"/>
      </rPr>
      <t xml:space="preserve"> </t>
    </r>
    <r>
      <rPr>
        <b/>
        <sz val="12"/>
        <color indexed="12"/>
        <rFont val="Calibri"/>
        <family val="2"/>
      </rPr>
      <t>≠</t>
    </r>
    <r>
      <rPr>
        <b/>
        <sz val="12"/>
        <color indexed="12"/>
        <rFont val="Arial"/>
        <family val="2"/>
      </rPr>
      <t xml:space="preserve"> </t>
    </r>
    <r>
      <rPr>
        <b/>
        <sz val="12"/>
        <color indexed="12"/>
        <rFont val="Symbol"/>
        <family val="1"/>
        <charset val="2"/>
      </rPr>
      <t>m</t>
    </r>
    <r>
      <rPr>
        <b/>
        <vertAlign val="subscript"/>
        <sz val="12"/>
        <color indexed="12"/>
        <rFont val="Arial"/>
        <family val="2"/>
      </rPr>
      <t>B</t>
    </r>
    <r>
      <rPr>
        <b/>
        <sz val="12"/>
        <color indexed="12"/>
        <rFont val="Arial"/>
        <family val="2"/>
      </rPr>
      <t xml:space="preserve"> </t>
    </r>
  </si>
  <si>
    <r>
      <t>H</t>
    </r>
    <r>
      <rPr>
        <b/>
        <vertAlign val="subscript"/>
        <sz val="12"/>
        <rFont val="Arial"/>
        <family val="2"/>
      </rPr>
      <t>0</t>
    </r>
    <r>
      <rPr>
        <b/>
        <sz val="12"/>
        <rFont val="Arial"/>
        <family val="2"/>
      </rPr>
      <t xml:space="preserve">: </t>
    </r>
    <r>
      <rPr>
        <b/>
        <sz val="12"/>
        <rFont val="Symbol"/>
        <family val="1"/>
        <charset val="2"/>
      </rPr>
      <t>m</t>
    </r>
    <r>
      <rPr>
        <b/>
        <vertAlign val="subscript"/>
        <sz val="12"/>
        <rFont val="Arial"/>
        <family val="2"/>
      </rPr>
      <t>A</t>
    </r>
    <r>
      <rPr>
        <b/>
        <sz val="12"/>
        <rFont val="Arial"/>
        <family val="2"/>
      </rPr>
      <t xml:space="preserve"> - </t>
    </r>
    <r>
      <rPr>
        <b/>
        <sz val="12"/>
        <rFont val="Symbol"/>
        <family val="1"/>
        <charset val="2"/>
      </rPr>
      <t>m</t>
    </r>
    <r>
      <rPr>
        <b/>
        <vertAlign val="subscript"/>
        <sz val="12"/>
        <rFont val="Arial"/>
        <family val="2"/>
      </rPr>
      <t>B</t>
    </r>
    <r>
      <rPr>
        <b/>
        <sz val="12"/>
        <rFont val="Arial"/>
        <family val="2"/>
      </rPr>
      <t>= 0</t>
    </r>
  </si>
  <si>
    <r>
      <t>H</t>
    </r>
    <r>
      <rPr>
        <b/>
        <vertAlign val="subscript"/>
        <sz val="12"/>
        <rFont val="Arial"/>
        <family val="2"/>
      </rPr>
      <t>1</t>
    </r>
    <r>
      <rPr>
        <b/>
        <sz val="12"/>
        <rFont val="Arial"/>
        <family val="2"/>
      </rPr>
      <t xml:space="preserve">: </t>
    </r>
    <r>
      <rPr>
        <b/>
        <sz val="12"/>
        <rFont val="Symbol"/>
        <family val="1"/>
        <charset val="2"/>
      </rPr>
      <t>m</t>
    </r>
    <r>
      <rPr>
        <b/>
        <vertAlign val="subscript"/>
        <sz val="12"/>
        <rFont val="Arial"/>
        <family val="2"/>
      </rPr>
      <t>A</t>
    </r>
    <r>
      <rPr>
        <b/>
        <sz val="12"/>
        <rFont val="Arial"/>
        <family val="2"/>
      </rPr>
      <t xml:space="preserve"> - </t>
    </r>
    <r>
      <rPr>
        <b/>
        <sz val="12"/>
        <rFont val="Symbol"/>
        <family val="1"/>
        <charset val="2"/>
      </rPr>
      <t>m</t>
    </r>
    <r>
      <rPr>
        <b/>
        <vertAlign val="subscript"/>
        <sz val="12"/>
        <rFont val="Arial"/>
        <family val="2"/>
      </rPr>
      <t>B</t>
    </r>
    <r>
      <rPr>
        <b/>
        <sz val="12"/>
        <rFont val="Arial"/>
        <family val="2"/>
      </rPr>
      <t xml:space="preserve"> </t>
    </r>
    <r>
      <rPr>
        <b/>
        <sz val="12"/>
        <rFont val="Calibri"/>
        <family val="2"/>
      </rPr>
      <t>≠</t>
    </r>
    <r>
      <rPr>
        <b/>
        <sz val="12"/>
        <rFont val="Arial"/>
        <family val="2"/>
      </rPr>
      <t xml:space="preserve"> 0</t>
    </r>
  </si>
  <si>
    <t xml:space="preserve">For each patient there is a pair of observations </t>
  </si>
  <si>
    <t>Patient</t>
  </si>
  <si>
    <t>A</t>
  </si>
  <si>
    <t>B</t>
  </si>
  <si>
    <t>Confidence Level(95.0%)</t>
  </si>
  <si>
    <t>Not in Text</t>
  </si>
  <si>
    <t>Text Section</t>
  </si>
  <si>
    <t xml:space="preserve"> ( Use Excel functions)</t>
  </si>
  <si>
    <r>
      <rPr>
        <sz val="16"/>
        <rFont val="Times New Roman"/>
        <family val="1"/>
      </rPr>
      <t>p</t>
    </r>
    <r>
      <rPr>
        <vertAlign val="subscript"/>
        <sz val="16"/>
        <rFont val="Times New Roman"/>
        <family val="1"/>
      </rPr>
      <t>1</t>
    </r>
    <r>
      <rPr>
        <sz val="16"/>
        <rFont val="Times New Roman"/>
        <family val="1"/>
      </rPr>
      <t xml:space="preserve"> - p</t>
    </r>
    <r>
      <rPr>
        <vertAlign val="subscript"/>
        <sz val="16"/>
        <rFont val="Times New Roman"/>
        <family val="1"/>
      </rPr>
      <t>2</t>
    </r>
  </si>
  <si>
    <t xml:space="preserve">Standard Error </t>
  </si>
  <si>
    <t>??</t>
  </si>
  <si>
    <r>
      <t>For Testing  H</t>
    </r>
    <r>
      <rPr>
        <b/>
        <vertAlign val="subscript"/>
        <sz val="16"/>
        <color indexed="12"/>
        <rFont val="Arial"/>
        <family val="2"/>
      </rPr>
      <t>0</t>
    </r>
    <r>
      <rPr>
        <b/>
        <sz val="16"/>
        <color indexed="12"/>
        <rFont val="Arial"/>
        <family val="2"/>
      </rPr>
      <t xml:space="preserve">: </t>
    </r>
    <r>
      <rPr>
        <b/>
        <sz val="16"/>
        <color indexed="12"/>
        <rFont val="Symbol"/>
        <family val="1"/>
        <charset val="2"/>
      </rPr>
      <t>m</t>
    </r>
    <r>
      <rPr>
        <b/>
        <vertAlign val="subscript"/>
        <sz val="16"/>
        <color indexed="12"/>
        <rFont val="Arial"/>
        <family val="2"/>
      </rPr>
      <t>1</t>
    </r>
    <r>
      <rPr>
        <b/>
        <sz val="16"/>
        <color indexed="12"/>
        <rFont val="Arial"/>
        <family val="2"/>
      </rPr>
      <t xml:space="preserve"> - </t>
    </r>
    <r>
      <rPr>
        <b/>
        <sz val="16"/>
        <color indexed="12"/>
        <rFont val="Symbol"/>
        <family val="1"/>
        <charset val="2"/>
      </rPr>
      <t>m</t>
    </r>
    <r>
      <rPr>
        <b/>
        <vertAlign val="subscript"/>
        <sz val="16"/>
        <color indexed="12"/>
        <rFont val="Arial"/>
        <family val="2"/>
      </rPr>
      <t>2</t>
    </r>
    <r>
      <rPr>
        <b/>
        <sz val="16"/>
        <color indexed="12"/>
        <rFont val="Arial"/>
        <family val="2"/>
      </rPr>
      <t xml:space="preserve"> = </t>
    </r>
    <r>
      <rPr>
        <b/>
        <sz val="16"/>
        <color indexed="12"/>
        <rFont val="Calibri"/>
        <family val="2"/>
      </rPr>
      <t>∆</t>
    </r>
    <r>
      <rPr>
        <b/>
        <vertAlign val="subscript"/>
        <sz val="16"/>
        <color indexed="12"/>
        <rFont val="Arial"/>
        <family val="2"/>
      </rPr>
      <t>0</t>
    </r>
  </si>
  <si>
    <t>Price offered for a used camera ($)</t>
  </si>
  <si>
    <t>Buying from a Friend</t>
  </si>
  <si>
    <t>Buying from a Stranger</t>
  </si>
  <si>
    <t>obs. #</t>
  </si>
  <si>
    <t>n</t>
  </si>
  <si>
    <t>average</t>
  </si>
  <si>
    <t>std. dev.</t>
  </si>
  <si>
    <t>variance</t>
  </si>
  <si>
    <t>Friend Mean</t>
  </si>
  <si>
    <t>Stranger Mean</t>
  </si>
  <si>
    <t xml:space="preserve">Data are gathered by Independent Samples </t>
  </si>
  <si>
    <t xml:space="preserve">The diagram above and the sample standard deviations support saying the variances are not the same.  </t>
  </si>
  <si>
    <t>degrees of freedom</t>
  </si>
  <si>
    <t xml:space="preserve">pooled variance </t>
  </si>
  <si>
    <t>SE(difference in means with pooled variance)</t>
  </si>
  <si>
    <t>SE(difference in means with individual estimates)</t>
  </si>
  <si>
    <t>degrees of freedom for SE(independent variance estimates)</t>
  </si>
  <si>
    <t>degrees of freedom for SE(pooled variance estimate)</t>
  </si>
  <si>
    <r>
      <t>test statistic for testing H</t>
    </r>
    <r>
      <rPr>
        <vertAlign val="subscript"/>
        <sz val="10"/>
        <color indexed="12"/>
        <rFont val="Arial"/>
        <family val="2"/>
      </rPr>
      <t>0</t>
    </r>
    <r>
      <rPr>
        <sz val="10"/>
        <color indexed="12"/>
        <rFont val="Arial"/>
        <family val="2"/>
      </rPr>
      <t>:μ</t>
    </r>
    <r>
      <rPr>
        <vertAlign val="subscript"/>
        <sz val="10"/>
        <color indexed="12"/>
        <rFont val="Arial"/>
        <family val="2"/>
      </rPr>
      <t>F</t>
    </r>
    <r>
      <rPr>
        <sz val="10"/>
        <color indexed="12"/>
        <rFont val="Arial"/>
        <family val="2"/>
      </rPr>
      <t>-μ</t>
    </r>
    <r>
      <rPr>
        <vertAlign val="subscript"/>
        <sz val="10"/>
        <color indexed="12"/>
        <rFont val="Arial"/>
        <family val="2"/>
      </rPr>
      <t>S</t>
    </r>
    <r>
      <rPr>
        <sz val="10"/>
        <color indexed="12"/>
        <rFont val="Arial"/>
        <family val="2"/>
      </rPr>
      <t>=0</t>
    </r>
  </si>
  <si>
    <r>
      <t>2-tail p-value for testing H</t>
    </r>
    <r>
      <rPr>
        <vertAlign val="subscript"/>
        <sz val="10"/>
        <color indexed="12"/>
        <rFont val="Arial"/>
        <family val="2"/>
      </rPr>
      <t>A</t>
    </r>
    <r>
      <rPr>
        <sz val="10"/>
        <color indexed="12"/>
        <rFont val="Arial"/>
        <family val="2"/>
      </rPr>
      <t>:μ</t>
    </r>
    <r>
      <rPr>
        <vertAlign val="subscript"/>
        <sz val="10"/>
        <color indexed="12"/>
        <rFont val="Arial"/>
        <family val="2"/>
      </rPr>
      <t>F</t>
    </r>
    <r>
      <rPr>
        <sz val="10"/>
        <color indexed="12"/>
        <rFont val="Arial"/>
        <family val="2"/>
      </rPr>
      <t>-μ</t>
    </r>
    <r>
      <rPr>
        <vertAlign val="subscript"/>
        <sz val="10"/>
        <color indexed="12"/>
        <rFont val="Arial"/>
        <family val="2"/>
      </rPr>
      <t>S</t>
    </r>
    <r>
      <rPr>
        <sz val="10"/>
        <color indexed="12"/>
        <rFont val="Calibri"/>
        <family val="2"/>
      </rPr>
      <t>≠</t>
    </r>
    <r>
      <rPr>
        <sz val="10"/>
        <color indexed="12"/>
        <rFont val="Arial"/>
        <family val="2"/>
      </rPr>
      <t>0</t>
    </r>
  </si>
  <si>
    <r>
      <t>test statistic for testing H</t>
    </r>
    <r>
      <rPr>
        <vertAlign val="subscript"/>
        <sz val="10"/>
        <color indexed="17"/>
        <rFont val="Arial"/>
        <family val="2"/>
      </rPr>
      <t>0</t>
    </r>
    <r>
      <rPr>
        <sz val="10"/>
        <color indexed="17"/>
        <rFont val="Arial"/>
        <family val="2"/>
      </rPr>
      <t>:μ</t>
    </r>
    <r>
      <rPr>
        <vertAlign val="subscript"/>
        <sz val="10"/>
        <color indexed="17"/>
        <rFont val="Arial"/>
        <family val="2"/>
      </rPr>
      <t>F</t>
    </r>
    <r>
      <rPr>
        <sz val="10"/>
        <color indexed="17"/>
        <rFont val="Arial"/>
        <family val="2"/>
      </rPr>
      <t>-μ</t>
    </r>
    <r>
      <rPr>
        <vertAlign val="subscript"/>
        <sz val="10"/>
        <color indexed="17"/>
        <rFont val="Arial"/>
        <family val="2"/>
      </rPr>
      <t>S</t>
    </r>
    <r>
      <rPr>
        <sz val="10"/>
        <color indexed="17"/>
        <rFont val="Arial"/>
        <family val="2"/>
      </rPr>
      <t>=0</t>
    </r>
  </si>
  <si>
    <r>
      <t>2-tail p-value for testing H</t>
    </r>
    <r>
      <rPr>
        <vertAlign val="subscript"/>
        <sz val="10"/>
        <color indexed="17"/>
        <rFont val="Arial"/>
        <family val="2"/>
      </rPr>
      <t>A</t>
    </r>
    <r>
      <rPr>
        <sz val="10"/>
        <color indexed="17"/>
        <rFont val="Arial"/>
        <family val="2"/>
      </rPr>
      <t>:μ</t>
    </r>
    <r>
      <rPr>
        <vertAlign val="subscript"/>
        <sz val="10"/>
        <color indexed="17"/>
        <rFont val="Arial"/>
        <family val="2"/>
      </rPr>
      <t>F</t>
    </r>
    <r>
      <rPr>
        <sz val="10"/>
        <color indexed="17"/>
        <rFont val="Arial"/>
        <family val="2"/>
      </rPr>
      <t>-μ</t>
    </r>
    <r>
      <rPr>
        <vertAlign val="subscript"/>
        <sz val="10"/>
        <color indexed="17"/>
        <rFont val="Arial"/>
        <family val="2"/>
      </rPr>
      <t>S</t>
    </r>
    <r>
      <rPr>
        <sz val="10"/>
        <color indexed="17"/>
        <rFont val="Calibri"/>
        <family val="2"/>
      </rPr>
      <t>≠</t>
    </r>
    <r>
      <rPr>
        <sz val="10"/>
        <color indexed="17"/>
        <rFont val="Arial"/>
        <family val="2"/>
      </rPr>
      <t>0</t>
    </r>
  </si>
  <si>
    <t>t-Test: Two-Sample Assuming Equal Variances</t>
  </si>
  <si>
    <t>Pooled Variance</t>
  </si>
  <si>
    <t>Friend</t>
  </si>
  <si>
    <t>Stranger</t>
  </si>
  <si>
    <t>t-Test: Two-Sample Assuming Unequal Variances</t>
  </si>
  <si>
    <t xml:space="preserve">Rounded df </t>
  </si>
  <si>
    <t xml:space="preserve">Since the sample sizes are about the same one can still use the pooled t-test </t>
  </si>
  <si>
    <r>
      <t>H</t>
    </r>
    <r>
      <rPr>
        <b/>
        <vertAlign val="subscript"/>
        <sz val="14"/>
        <rFont val="Arial"/>
        <family val="2"/>
      </rPr>
      <t>0</t>
    </r>
    <r>
      <rPr>
        <b/>
        <sz val="14"/>
        <rFont val="Arial"/>
        <family val="2"/>
      </rPr>
      <t xml:space="preserve">: </t>
    </r>
    <r>
      <rPr>
        <b/>
        <sz val="14"/>
        <rFont val="Calibri"/>
        <family val="2"/>
      </rPr>
      <t>µ</t>
    </r>
    <r>
      <rPr>
        <b/>
        <vertAlign val="subscript"/>
        <sz val="14"/>
        <rFont val="Calibri"/>
        <family val="2"/>
      </rPr>
      <t>1</t>
    </r>
    <r>
      <rPr>
        <b/>
        <sz val="14"/>
        <rFont val="Calibri"/>
        <family val="2"/>
      </rPr>
      <t>-µ</t>
    </r>
    <r>
      <rPr>
        <b/>
        <vertAlign val="subscript"/>
        <sz val="14"/>
        <rFont val="Calibri"/>
        <family val="2"/>
      </rPr>
      <t>2</t>
    </r>
    <r>
      <rPr>
        <b/>
        <sz val="14"/>
        <rFont val="Calibri"/>
        <family val="2"/>
      </rPr>
      <t>=Δ</t>
    </r>
    <r>
      <rPr>
        <b/>
        <vertAlign val="subscript"/>
        <sz val="14"/>
        <rFont val="Calibri"/>
        <family val="2"/>
      </rPr>
      <t>0</t>
    </r>
  </si>
  <si>
    <r>
      <t>H</t>
    </r>
    <r>
      <rPr>
        <b/>
        <vertAlign val="subscript"/>
        <sz val="14"/>
        <rFont val="Arial"/>
        <family val="2"/>
      </rPr>
      <t>A</t>
    </r>
    <r>
      <rPr>
        <b/>
        <sz val="14"/>
        <rFont val="Arial"/>
        <family val="2"/>
      </rPr>
      <t xml:space="preserve">: </t>
    </r>
    <r>
      <rPr>
        <b/>
        <sz val="14"/>
        <rFont val="Calibri"/>
        <family val="2"/>
      </rPr>
      <t>µ</t>
    </r>
    <r>
      <rPr>
        <b/>
        <vertAlign val="subscript"/>
        <sz val="14"/>
        <rFont val="Calibri"/>
        <family val="2"/>
      </rPr>
      <t>1</t>
    </r>
    <r>
      <rPr>
        <b/>
        <sz val="14"/>
        <rFont val="Calibri"/>
        <family val="2"/>
      </rPr>
      <t>-µ</t>
    </r>
    <r>
      <rPr>
        <b/>
        <vertAlign val="subscript"/>
        <sz val="14"/>
        <rFont val="Calibri"/>
        <family val="2"/>
      </rPr>
      <t>2</t>
    </r>
    <r>
      <rPr>
        <b/>
        <sz val="14"/>
        <rFont val="Calibri"/>
        <family val="2"/>
      </rPr>
      <t xml:space="preserve"> (&lt; or &gt; or ≠)</t>
    </r>
    <r>
      <rPr>
        <b/>
        <vertAlign val="subscript"/>
        <sz val="14"/>
        <rFont val="Calibri"/>
        <family val="2"/>
      </rPr>
      <t xml:space="preserve"> </t>
    </r>
    <r>
      <rPr>
        <b/>
        <sz val="14"/>
        <rFont val="Calibri"/>
        <family val="2"/>
      </rPr>
      <t>Δ</t>
    </r>
    <r>
      <rPr>
        <b/>
        <vertAlign val="subscript"/>
        <sz val="14"/>
        <rFont val="Calibri"/>
        <family val="2"/>
      </rPr>
      <t>0</t>
    </r>
  </si>
  <si>
    <r>
      <t>H</t>
    </r>
    <r>
      <rPr>
        <b/>
        <vertAlign val="subscript"/>
        <sz val="14"/>
        <rFont val="Arial"/>
        <family val="2"/>
      </rPr>
      <t>0</t>
    </r>
    <r>
      <rPr>
        <b/>
        <sz val="14"/>
        <rFont val="Arial"/>
        <family val="2"/>
      </rPr>
      <t xml:space="preserve">: </t>
    </r>
    <r>
      <rPr>
        <b/>
        <sz val="14"/>
        <rFont val="Calibri"/>
        <family val="2"/>
      </rPr>
      <t>µ</t>
    </r>
    <r>
      <rPr>
        <b/>
        <vertAlign val="subscript"/>
        <sz val="14"/>
        <rFont val="Calibri"/>
        <family val="2"/>
      </rPr>
      <t>d</t>
    </r>
    <r>
      <rPr>
        <b/>
        <sz val="14"/>
        <rFont val="Calibri"/>
        <family val="2"/>
      </rPr>
      <t xml:space="preserve"> = Δ</t>
    </r>
    <r>
      <rPr>
        <b/>
        <vertAlign val="subscript"/>
        <sz val="14"/>
        <rFont val="Calibri"/>
        <family val="2"/>
      </rPr>
      <t>0</t>
    </r>
  </si>
  <si>
    <r>
      <t>H</t>
    </r>
    <r>
      <rPr>
        <b/>
        <vertAlign val="subscript"/>
        <sz val="14"/>
        <rFont val="Arial"/>
        <family val="2"/>
      </rPr>
      <t>A</t>
    </r>
    <r>
      <rPr>
        <b/>
        <sz val="14"/>
        <rFont val="Arial"/>
        <family val="2"/>
      </rPr>
      <t xml:space="preserve">: </t>
    </r>
    <r>
      <rPr>
        <b/>
        <sz val="14"/>
        <rFont val="Calibri"/>
        <family val="2"/>
      </rPr>
      <t>µ</t>
    </r>
    <r>
      <rPr>
        <b/>
        <vertAlign val="subscript"/>
        <sz val="14"/>
        <rFont val="Calibri"/>
        <family val="2"/>
      </rPr>
      <t>d</t>
    </r>
    <r>
      <rPr>
        <b/>
        <sz val="14"/>
        <rFont val="Calibri"/>
        <family val="2"/>
      </rPr>
      <t xml:space="preserve"> (&lt; or &gt; or ≠)</t>
    </r>
    <r>
      <rPr>
        <b/>
        <vertAlign val="subscript"/>
        <sz val="14"/>
        <rFont val="Calibri"/>
        <family val="2"/>
      </rPr>
      <t xml:space="preserve"> </t>
    </r>
    <r>
      <rPr>
        <b/>
        <sz val="14"/>
        <rFont val="Calibri"/>
        <family val="2"/>
      </rPr>
      <t>Δ</t>
    </r>
    <r>
      <rPr>
        <b/>
        <vertAlign val="subscript"/>
        <sz val="14"/>
        <rFont val="Calibri"/>
        <family val="2"/>
      </rPr>
      <t>0</t>
    </r>
  </si>
  <si>
    <r>
      <t>where d = difference y</t>
    </r>
    <r>
      <rPr>
        <b/>
        <vertAlign val="subscript"/>
        <sz val="12"/>
        <rFont val="Arial"/>
        <family val="2"/>
      </rPr>
      <t>1</t>
    </r>
    <r>
      <rPr>
        <b/>
        <sz val="12"/>
        <rFont val="Arial"/>
        <family val="2"/>
      </rPr>
      <t>-y</t>
    </r>
    <r>
      <rPr>
        <b/>
        <vertAlign val="subscript"/>
        <sz val="12"/>
        <rFont val="Arial"/>
        <family val="2"/>
      </rPr>
      <t>2</t>
    </r>
  </si>
  <si>
    <r>
      <t>Δ</t>
    </r>
    <r>
      <rPr>
        <b/>
        <vertAlign val="subscript"/>
        <sz val="12"/>
        <rFont val="Times New Roman"/>
        <family val="1"/>
      </rPr>
      <t xml:space="preserve">0 </t>
    </r>
    <r>
      <rPr>
        <b/>
        <sz val="12"/>
        <rFont val="Times New Roman"/>
        <family val="1"/>
      </rPr>
      <t>is the hypothesized difference between means</t>
    </r>
  </si>
  <si>
    <t xml:space="preserve">For paired data the statement below is equivalent to the one above.  </t>
  </si>
  <si>
    <t>The difference in means is the same as the mean of the differences</t>
  </si>
  <si>
    <r>
      <t xml:space="preserve">Changing from </t>
    </r>
    <r>
      <rPr>
        <sz val="12"/>
        <color indexed="12"/>
        <rFont val="Calibri"/>
        <family val="2"/>
      </rPr>
      <t>µ</t>
    </r>
    <r>
      <rPr>
        <vertAlign val="subscript"/>
        <sz val="12"/>
        <color indexed="12"/>
        <rFont val="Calibri"/>
        <family val="2"/>
      </rPr>
      <t>1</t>
    </r>
    <r>
      <rPr>
        <sz val="12"/>
        <color indexed="12"/>
        <rFont val="Calibri"/>
        <family val="2"/>
      </rPr>
      <t>-µ</t>
    </r>
    <r>
      <rPr>
        <vertAlign val="subscript"/>
        <sz val="12"/>
        <color indexed="12"/>
        <rFont val="Calibri"/>
        <family val="2"/>
      </rPr>
      <t>2</t>
    </r>
    <r>
      <rPr>
        <sz val="12"/>
        <color indexed="12"/>
        <rFont val="Calibri"/>
        <family val="2"/>
      </rPr>
      <t xml:space="preserve"> to µ</t>
    </r>
    <r>
      <rPr>
        <vertAlign val="subscript"/>
        <sz val="12"/>
        <color indexed="12"/>
        <rFont val="Calibri"/>
        <family val="2"/>
      </rPr>
      <t>d</t>
    </r>
    <r>
      <rPr>
        <sz val="12"/>
        <color indexed="12"/>
        <rFont val="Calibri"/>
        <family val="2"/>
      </rPr>
      <t xml:space="preserve"> allows the use of chapter 12 methods</t>
    </r>
  </si>
  <si>
    <t>= mean of the differences in the sample</t>
  </si>
  <si>
    <r>
      <t>s</t>
    </r>
    <r>
      <rPr>
        <vertAlign val="subscript"/>
        <sz val="14"/>
        <rFont val="Times New Roman"/>
        <family val="1"/>
      </rPr>
      <t>d</t>
    </r>
  </si>
  <si>
    <t>= sample standard deviation of the differences</t>
  </si>
  <si>
    <t>= Standard Error of d-bar</t>
  </si>
  <si>
    <t xml:space="preserve">n-1 </t>
  </si>
  <si>
    <t>= degrees of freedom</t>
  </si>
  <si>
    <t>= Test Statistic = TS</t>
  </si>
  <si>
    <r>
      <t>H</t>
    </r>
    <r>
      <rPr>
        <b/>
        <vertAlign val="subscript"/>
        <sz val="12"/>
        <rFont val="Arial"/>
        <family val="2"/>
      </rPr>
      <t>0</t>
    </r>
    <r>
      <rPr>
        <b/>
        <sz val="12"/>
        <rFont val="Arial"/>
        <family val="2"/>
      </rPr>
      <t xml:space="preserve">: </t>
    </r>
    <r>
      <rPr>
        <b/>
        <sz val="12"/>
        <rFont val="Symbol"/>
        <family val="1"/>
        <charset val="2"/>
      </rPr>
      <t>m</t>
    </r>
    <r>
      <rPr>
        <b/>
        <vertAlign val="subscript"/>
        <sz val="12"/>
        <rFont val="Arial"/>
        <family val="2"/>
      </rPr>
      <t>d</t>
    </r>
    <r>
      <rPr>
        <b/>
        <sz val="12"/>
        <rFont val="Arial"/>
        <family val="2"/>
      </rPr>
      <t xml:space="preserve">  = 0</t>
    </r>
  </si>
  <si>
    <r>
      <t>H</t>
    </r>
    <r>
      <rPr>
        <b/>
        <vertAlign val="subscript"/>
        <sz val="12"/>
        <rFont val="Arial"/>
        <family val="2"/>
      </rPr>
      <t>1</t>
    </r>
    <r>
      <rPr>
        <b/>
        <sz val="12"/>
        <rFont val="Arial"/>
        <family val="2"/>
      </rPr>
      <t xml:space="preserve">: </t>
    </r>
    <r>
      <rPr>
        <b/>
        <sz val="12"/>
        <rFont val="Symbol"/>
        <family val="1"/>
        <charset val="2"/>
      </rPr>
      <t>m</t>
    </r>
    <r>
      <rPr>
        <b/>
        <vertAlign val="subscript"/>
        <sz val="12"/>
        <rFont val="Arial"/>
        <family val="2"/>
      </rPr>
      <t>d</t>
    </r>
    <r>
      <rPr>
        <b/>
        <sz val="12"/>
        <rFont val="Arial"/>
        <family val="2"/>
      </rPr>
      <t xml:space="preserve">  </t>
    </r>
    <r>
      <rPr>
        <b/>
        <sz val="12"/>
        <rFont val="Calibri"/>
        <family val="2"/>
      </rPr>
      <t>≠</t>
    </r>
    <r>
      <rPr>
        <b/>
        <sz val="12"/>
        <rFont val="Arial"/>
        <family val="2"/>
      </rPr>
      <t xml:space="preserve"> 0</t>
    </r>
  </si>
  <si>
    <t>d = A - B</t>
  </si>
  <si>
    <t>Student 1</t>
  </si>
  <si>
    <t>Student 2</t>
  </si>
  <si>
    <t>Student 3</t>
  </si>
  <si>
    <t>Student 4</t>
  </si>
  <si>
    <t>Student 5</t>
  </si>
  <si>
    <t>Student 6</t>
  </si>
  <si>
    <t>June</t>
  </si>
  <si>
    <t>August</t>
  </si>
  <si>
    <t>d = J - A</t>
  </si>
  <si>
    <t>=</t>
  </si>
  <si>
    <r>
      <t>s</t>
    </r>
    <r>
      <rPr>
        <vertAlign val="subscript"/>
        <sz val="14"/>
        <rFont val="Times New Roman"/>
        <family val="1"/>
      </rPr>
      <t>d</t>
    </r>
    <r>
      <rPr>
        <sz val="14"/>
        <rFont val="Times New Roman"/>
        <family val="1"/>
      </rPr>
      <t xml:space="preserve"> =</t>
    </r>
  </si>
  <si>
    <t>n =</t>
  </si>
  <si>
    <t>df =</t>
  </si>
  <si>
    <t>TS =</t>
  </si>
  <si>
    <r>
      <t>H</t>
    </r>
    <r>
      <rPr>
        <b/>
        <vertAlign val="subscript"/>
        <sz val="14"/>
        <rFont val="Times New Roman"/>
        <family val="1"/>
      </rPr>
      <t>0</t>
    </r>
    <r>
      <rPr>
        <b/>
        <sz val="14"/>
        <rFont val="Times New Roman"/>
        <family val="1"/>
      </rPr>
      <t xml:space="preserve">: </t>
    </r>
    <r>
      <rPr>
        <b/>
        <sz val="14"/>
        <rFont val="Calibri"/>
        <family val="2"/>
      </rPr>
      <t>µ</t>
    </r>
    <r>
      <rPr>
        <b/>
        <vertAlign val="subscript"/>
        <sz val="14"/>
        <rFont val="Calibri"/>
        <family val="2"/>
      </rPr>
      <t>d</t>
    </r>
    <r>
      <rPr>
        <b/>
        <sz val="14"/>
        <rFont val="Calibri"/>
        <family val="2"/>
      </rPr>
      <t>=0  H</t>
    </r>
    <r>
      <rPr>
        <b/>
        <vertAlign val="subscript"/>
        <sz val="14"/>
        <rFont val="Calibri"/>
        <family val="2"/>
      </rPr>
      <t>A</t>
    </r>
    <r>
      <rPr>
        <b/>
        <sz val="14"/>
        <rFont val="Calibri"/>
        <family val="2"/>
      </rPr>
      <t>: µ</t>
    </r>
    <r>
      <rPr>
        <b/>
        <vertAlign val="subscript"/>
        <sz val="14"/>
        <rFont val="Calibri"/>
        <family val="2"/>
      </rPr>
      <t>d</t>
    </r>
    <r>
      <rPr>
        <b/>
        <sz val="14"/>
        <rFont val="Calibri"/>
        <family val="2"/>
      </rPr>
      <t>&lt;0</t>
    </r>
  </si>
  <si>
    <r>
      <t>H</t>
    </r>
    <r>
      <rPr>
        <b/>
        <vertAlign val="subscript"/>
        <sz val="14"/>
        <rFont val="Times New Roman"/>
        <family val="1"/>
      </rPr>
      <t>0</t>
    </r>
    <r>
      <rPr>
        <b/>
        <sz val="14"/>
        <rFont val="Times New Roman"/>
        <family val="1"/>
      </rPr>
      <t xml:space="preserve">: </t>
    </r>
    <r>
      <rPr>
        <b/>
        <sz val="14"/>
        <rFont val="Calibri"/>
        <family val="2"/>
      </rPr>
      <t>µ</t>
    </r>
    <r>
      <rPr>
        <b/>
        <vertAlign val="subscript"/>
        <sz val="14"/>
        <rFont val="Calibri"/>
        <family val="2"/>
      </rPr>
      <t xml:space="preserve">June </t>
    </r>
    <r>
      <rPr>
        <b/>
        <sz val="14"/>
        <rFont val="Calibri"/>
        <family val="2"/>
      </rPr>
      <t>= µ</t>
    </r>
    <r>
      <rPr>
        <b/>
        <vertAlign val="subscript"/>
        <sz val="14"/>
        <rFont val="Calibri"/>
        <family val="2"/>
      </rPr>
      <t xml:space="preserve">August </t>
    </r>
    <r>
      <rPr>
        <b/>
        <sz val="14"/>
        <rFont val="Calibri"/>
        <family val="2"/>
      </rPr>
      <t xml:space="preserve"> H</t>
    </r>
    <r>
      <rPr>
        <b/>
        <vertAlign val="subscript"/>
        <sz val="14"/>
        <rFont val="Calibri"/>
        <family val="2"/>
      </rPr>
      <t>A</t>
    </r>
    <r>
      <rPr>
        <b/>
        <sz val="14"/>
        <rFont val="Calibri"/>
        <family val="2"/>
      </rPr>
      <t>: µ</t>
    </r>
    <r>
      <rPr>
        <b/>
        <vertAlign val="subscript"/>
        <sz val="14"/>
        <rFont val="Calibri"/>
        <family val="2"/>
      </rPr>
      <t>June</t>
    </r>
    <r>
      <rPr>
        <b/>
        <sz val="14"/>
        <rFont val="Calibri"/>
        <family val="2"/>
      </rPr>
      <t xml:space="preserve"> &lt; µ</t>
    </r>
    <r>
      <rPr>
        <b/>
        <vertAlign val="subscript"/>
        <sz val="14"/>
        <rFont val="Calibri"/>
        <family val="2"/>
      </rPr>
      <t>August</t>
    </r>
    <r>
      <rPr>
        <b/>
        <sz val="14"/>
        <rFont val="Calibri"/>
        <family val="2"/>
      </rPr>
      <t xml:space="preserve"> </t>
    </r>
  </si>
  <si>
    <t>1-tail p-value =</t>
  </si>
  <si>
    <t xml:space="preserve"> =TDIST(-G15,5,1)</t>
  </si>
  <si>
    <r>
      <t>= p-value to test H</t>
    </r>
    <r>
      <rPr>
        <vertAlign val="subscript"/>
        <sz val="10"/>
        <rFont val="Arial"/>
        <family val="2"/>
      </rPr>
      <t>1</t>
    </r>
    <r>
      <rPr>
        <sz val="10"/>
        <rFont val="Arial"/>
        <family val="2"/>
      </rPr>
      <t xml:space="preserve">: </t>
    </r>
    <r>
      <rPr>
        <sz val="10"/>
        <rFont val="Symbol"/>
        <family val="1"/>
        <charset val="2"/>
      </rPr>
      <t>m</t>
    </r>
    <r>
      <rPr>
        <vertAlign val="subscript"/>
        <sz val="10"/>
        <rFont val="Arial"/>
        <family val="2"/>
      </rPr>
      <t>D</t>
    </r>
    <r>
      <rPr>
        <sz val="10"/>
        <rFont val="Calibri"/>
        <family val="2"/>
      </rPr>
      <t>≠</t>
    </r>
    <r>
      <rPr>
        <sz val="10"/>
        <rFont val="Arial"/>
        <family val="2"/>
      </rPr>
      <t>0</t>
    </r>
  </si>
  <si>
    <t xml:space="preserve">t distribution with </t>
  </si>
  <si>
    <t>Excel Data Analysis</t>
  </si>
  <si>
    <t>Procedure</t>
  </si>
  <si>
    <t>NA</t>
  </si>
  <si>
    <t>Use Z (standard normal) not t</t>
  </si>
  <si>
    <t>z-test: Two-Sample for Means</t>
  </si>
  <si>
    <t>The text would use the unequal variance procedure for this test</t>
  </si>
  <si>
    <t>Data from Problem 28, page 395 of Sharpe (1st edition)</t>
  </si>
  <si>
    <t>Data from Problem 53, page 440 of Sharpe (2nd edition)</t>
  </si>
  <si>
    <t>Comparing Characteristics of 2 Groups</t>
  </si>
  <si>
    <t xml:space="preserve">Data from previous tab transferred into JMP.   </t>
  </si>
  <si>
    <t>Price</t>
  </si>
  <si>
    <t>Buying from</t>
  </si>
  <si>
    <r>
      <t>JMP &gt; Analyze &gt; Fit Y by X</t>
    </r>
    <r>
      <rPr>
        <sz val="10"/>
        <color indexed="60"/>
        <rFont val="Arial"/>
        <family val="2"/>
      </rPr>
      <t xml:space="preserve"> (Price is Y and Buying from is X)</t>
    </r>
  </si>
  <si>
    <t xml:space="preserve">Click on the Red triangle then select </t>
  </si>
  <si>
    <r>
      <rPr>
        <b/>
        <sz val="10"/>
        <color indexed="60"/>
        <rFont val="Arial"/>
        <family val="2"/>
      </rPr>
      <t>Pooled t-Test</t>
    </r>
    <r>
      <rPr>
        <sz val="10"/>
        <color indexed="60"/>
        <rFont val="Arial"/>
        <family val="2"/>
      </rPr>
      <t xml:space="preserve"> for results for = variances </t>
    </r>
  </si>
  <si>
    <r>
      <rPr>
        <b/>
        <sz val="10"/>
        <color indexed="60"/>
        <rFont val="Arial"/>
        <family val="2"/>
      </rPr>
      <t>t-Test</t>
    </r>
    <r>
      <rPr>
        <sz val="10"/>
        <color indexed="60"/>
        <rFont val="Arial"/>
        <family val="2"/>
      </rPr>
      <t xml:space="preserve"> for results for </t>
    </r>
    <r>
      <rPr>
        <sz val="10"/>
        <color indexed="60"/>
        <rFont val="Calibri"/>
        <family val="2"/>
      </rPr>
      <t>≠</t>
    </r>
    <r>
      <rPr>
        <sz val="10"/>
        <color indexed="60"/>
        <rFont val="Arial"/>
        <family val="2"/>
      </rPr>
      <t xml:space="preserve"> variances </t>
    </r>
  </si>
  <si>
    <t>Comparing Parameters for 2 Groups given the Sample Selection Type</t>
  </si>
  <si>
    <r>
      <t>Testing and Confidence Intervals for Pairs of Data (y</t>
    </r>
    <r>
      <rPr>
        <b/>
        <vertAlign val="subscript"/>
        <sz val="12"/>
        <color indexed="12"/>
        <rFont val="Arial"/>
        <family val="2"/>
      </rPr>
      <t>1</t>
    </r>
    <r>
      <rPr>
        <b/>
        <sz val="12"/>
        <color indexed="12"/>
        <rFont val="Arial"/>
        <family val="2"/>
      </rPr>
      <t>,y</t>
    </r>
    <r>
      <rPr>
        <b/>
        <vertAlign val="subscript"/>
        <sz val="12"/>
        <color indexed="12"/>
        <rFont val="Arial"/>
        <family val="2"/>
      </rPr>
      <t>2</t>
    </r>
    <r>
      <rPr>
        <b/>
        <sz val="12"/>
        <color indexed="12"/>
        <rFont val="Arial"/>
        <family val="2"/>
      </rPr>
      <t xml:space="preserve">)  </t>
    </r>
    <r>
      <rPr>
        <b/>
        <i/>
        <sz val="12"/>
        <color indexed="12"/>
        <rFont val="Arial"/>
        <family val="2"/>
      </rPr>
      <t>{Sections 13.6 &amp; 13.7}</t>
    </r>
  </si>
  <si>
    <r>
      <t xml:space="preserve">Excel </t>
    </r>
    <r>
      <rPr>
        <b/>
        <sz val="10"/>
        <rFont val="Calibri"/>
        <family val="2"/>
      </rPr>
      <t>≥</t>
    </r>
    <r>
      <rPr>
        <b/>
        <sz val="10"/>
        <rFont val="Times New Roman"/>
        <family val="1"/>
      </rPr>
      <t>2007:    Data tab / Data Analysis Tools / Descriptive Statistics</t>
    </r>
  </si>
  <si>
    <r>
      <t xml:space="preserve">Excel </t>
    </r>
    <r>
      <rPr>
        <b/>
        <sz val="10"/>
        <rFont val="Calibri"/>
        <family val="2"/>
      </rPr>
      <t>≥</t>
    </r>
    <r>
      <rPr>
        <b/>
        <sz val="10"/>
        <rFont val="Times New Roman"/>
        <family val="1"/>
      </rPr>
      <t>2007:    Data tab / Data Analysis Tools /  t-test Paired Two Sample for Means</t>
    </r>
  </si>
  <si>
    <t>Insert tab / Scatter /   dots only</t>
  </si>
  <si>
    <t xml:space="preserve">Paired t-Test in JMP uses Matched Pairs as shown below </t>
  </si>
  <si>
    <t>Data found on page 406</t>
  </si>
  <si>
    <t>13.1 - 13.2</t>
  </si>
  <si>
    <r>
      <t xml:space="preserve">Paired Data from Example on Page 151 of </t>
    </r>
    <r>
      <rPr>
        <b/>
        <i/>
        <sz val="10"/>
        <rFont val="Arial"/>
        <family val="2"/>
      </rPr>
      <t xml:space="preserve">Even You can Learn Statistics </t>
    </r>
    <r>
      <rPr>
        <b/>
        <sz val="10"/>
        <rFont val="Arial"/>
        <family val="2"/>
      </rPr>
      <t>By Levine &amp; Stephan</t>
    </r>
  </si>
  <si>
    <t>df formula on page 398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</si>
</sst>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94" x14ac:knownFonts="1">
    <font>
      <sz val="10"/>
      <name val="Arial"/>
    </font>
    <font>
      <b/>
      <sz val="12"/>
      <name val="Times New Roman"/>
      <family val="1"/>
    </font>
    <font>
      <sz val="14"/>
      <name val="Arial"/>
      <family val="2"/>
    </font>
    <font>
      <sz val="14"/>
      <color indexed="12"/>
      <name val="Arial"/>
      <family val="2"/>
    </font>
    <font>
      <sz val="16"/>
      <name val="Arial"/>
      <family val="2"/>
    </font>
    <font>
      <b/>
      <sz val="16"/>
      <name val="Arial"/>
      <family val="2"/>
    </font>
    <font>
      <b/>
      <sz val="16"/>
      <name val="Times New Roman"/>
      <family val="1"/>
    </font>
    <font>
      <sz val="16"/>
      <name val="Symbol"/>
      <family val="1"/>
      <charset val="2"/>
    </font>
    <font>
      <b/>
      <sz val="16"/>
      <color indexed="12"/>
      <name val="Arial"/>
      <family val="2"/>
    </font>
    <font>
      <vertAlign val="subscript"/>
      <sz val="16"/>
      <name val="Arial"/>
      <family val="2"/>
    </font>
    <font>
      <b/>
      <sz val="14"/>
      <color indexed="17"/>
      <name val="Arial"/>
      <family val="2"/>
    </font>
    <font>
      <b/>
      <sz val="12"/>
      <color indexed="17"/>
      <name val="Times New Roman"/>
      <family val="1"/>
    </font>
    <font>
      <b/>
      <sz val="12"/>
      <color indexed="12"/>
      <name val="Times New Roman"/>
      <family val="1"/>
    </font>
    <font>
      <sz val="10"/>
      <color indexed="12"/>
      <name val="Arial"/>
      <family val="2"/>
    </font>
    <font>
      <sz val="14"/>
      <name val="Arial"/>
      <family val="2"/>
    </font>
    <font>
      <sz val="14"/>
      <name val="Times New Roman"/>
      <family val="1"/>
    </font>
    <font>
      <b/>
      <vertAlign val="subscript"/>
      <sz val="16"/>
      <name val="Times New Roman"/>
      <family val="1"/>
    </font>
    <font>
      <b/>
      <vertAlign val="subscript"/>
      <sz val="16"/>
      <color indexed="12"/>
      <name val="Arial"/>
      <family val="2"/>
    </font>
    <font>
      <b/>
      <sz val="16"/>
      <color indexed="12"/>
      <name val="Symbol"/>
      <family val="1"/>
      <charset val="2"/>
    </font>
    <font>
      <sz val="10"/>
      <name val="Arial"/>
      <family val="2"/>
    </font>
    <font>
      <b/>
      <sz val="14"/>
      <name val="Symbol"/>
      <family val="1"/>
      <charset val="2"/>
    </font>
    <font>
      <b/>
      <vertAlign val="subscript"/>
      <sz val="14"/>
      <name val="Arial"/>
      <family val="2"/>
    </font>
    <font>
      <b/>
      <sz val="14"/>
      <name val="Arial"/>
      <family val="2"/>
    </font>
    <font>
      <b/>
      <sz val="10"/>
      <name val="Times New Roman"/>
      <family val="1"/>
    </font>
    <font>
      <b/>
      <sz val="12"/>
      <color indexed="12"/>
      <name val="Arial"/>
      <family val="2"/>
    </font>
    <font>
      <b/>
      <vertAlign val="subscript"/>
      <sz val="12"/>
      <color indexed="12"/>
      <name val="Arial"/>
      <family val="2"/>
    </font>
    <font>
      <b/>
      <sz val="12"/>
      <color indexed="12"/>
      <name val="Symbol"/>
      <family val="1"/>
      <charset val="2"/>
    </font>
    <font>
      <b/>
      <sz val="12"/>
      <name val="Arial"/>
      <family val="2"/>
    </font>
    <font>
      <b/>
      <vertAlign val="subscript"/>
      <sz val="12"/>
      <name val="Arial"/>
      <family val="2"/>
    </font>
    <font>
      <b/>
      <sz val="12"/>
      <name val="Symbol"/>
      <family val="1"/>
      <charset val="2"/>
    </font>
    <font>
      <i/>
      <sz val="10"/>
      <name val="Arial"/>
      <family val="2"/>
    </font>
    <font>
      <vertAlign val="subscript"/>
      <sz val="10"/>
      <name val="Arial"/>
      <family val="2"/>
    </font>
    <font>
      <sz val="10"/>
      <name val="Symbol"/>
      <family val="1"/>
      <charset val="2"/>
    </font>
    <font>
      <sz val="10"/>
      <color indexed="12"/>
      <name val="Symbol"/>
      <family val="1"/>
      <charset val="2"/>
    </font>
    <font>
      <vertAlign val="subscript"/>
      <sz val="10"/>
      <color indexed="12"/>
      <name val="Arial"/>
      <family val="2"/>
    </font>
    <font>
      <b/>
      <sz val="8"/>
      <color indexed="81"/>
      <name val="Tahoma"/>
      <family val="2"/>
    </font>
    <font>
      <sz val="8"/>
      <color indexed="81"/>
      <name val="Tahoma"/>
      <family val="2"/>
    </font>
    <font>
      <b/>
      <sz val="12"/>
      <color indexed="12"/>
      <name val="Calibri"/>
      <family val="2"/>
    </font>
    <font>
      <b/>
      <sz val="12"/>
      <name val="Calibri"/>
      <family val="2"/>
    </font>
    <font>
      <sz val="16"/>
      <name val="Times New Roman"/>
      <family val="1"/>
    </font>
    <font>
      <vertAlign val="subscript"/>
      <sz val="16"/>
      <name val="Times New Roman"/>
      <family val="1"/>
    </font>
    <font>
      <b/>
      <sz val="16"/>
      <color indexed="12"/>
      <name val="Calibri"/>
      <family val="2"/>
    </font>
    <font>
      <b/>
      <sz val="10"/>
      <name val="Arial"/>
      <family val="2"/>
    </font>
    <font>
      <sz val="10"/>
      <color indexed="17"/>
      <name val="Arial"/>
      <family val="2"/>
    </font>
    <font>
      <sz val="10"/>
      <color indexed="12"/>
      <name val="Calibri"/>
      <family val="2"/>
    </font>
    <font>
      <vertAlign val="subscript"/>
      <sz val="10"/>
      <color indexed="17"/>
      <name val="Arial"/>
      <family val="2"/>
    </font>
    <font>
      <sz val="10"/>
      <color indexed="17"/>
      <name val="Calibri"/>
      <family val="2"/>
    </font>
    <font>
      <b/>
      <sz val="8"/>
      <color indexed="60"/>
      <name val="Tahoma"/>
      <family val="2"/>
    </font>
    <font>
      <b/>
      <sz val="10"/>
      <color indexed="17"/>
      <name val="Tahoma"/>
      <family val="2"/>
    </font>
    <font>
      <b/>
      <sz val="14"/>
      <name val="Calibri"/>
      <family val="2"/>
    </font>
    <font>
      <b/>
      <vertAlign val="subscript"/>
      <sz val="14"/>
      <name val="Calibri"/>
      <family val="2"/>
    </font>
    <font>
      <sz val="12"/>
      <name val="Times New Roman"/>
      <family val="1"/>
    </font>
    <font>
      <b/>
      <vertAlign val="subscript"/>
      <sz val="12"/>
      <name val="Times New Roman"/>
      <family val="1"/>
    </font>
    <font>
      <b/>
      <i/>
      <sz val="12"/>
      <color indexed="12"/>
      <name val="Arial"/>
      <family val="2"/>
    </font>
    <font>
      <sz val="12"/>
      <color indexed="12"/>
      <name val="Calibri"/>
      <family val="2"/>
    </font>
    <font>
      <vertAlign val="subscript"/>
      <sz val="12"/>
      <color indexed="12"/>
      <name val="Calibri"/>
      <family val="2"/>
    </font>
    <font>
      <vertAlign val="subscript"/>
      <sz val="14"/>
      <name val="Times New Roman"/>
      <family val="1"/>
    </font>
    <font>
      <b/>
      <sz val="14"/>
      <name val="Times New Roman"/>
      <family val="1"/>
    </font>
    <font>
      <b/>
      <vertAlign val="subscript"/>
      <sz val="14"/>
      <name val="Times New Roman"/>
      <family val="1"/>
    </font>
    <font>
      <sz val="10"/>
      <name val="Calibri"/>
      <family val="2"/>
    </font>
    <font>
      <sz val="10"/>
      <color indexed="60"/>
      <name val="Arial"/>
      <family val="2"/>
    </font>
    <font>
      <b/>
      <sz val="10"/>
      <color indexed="60"/>
      <name val="Arial"/>
      <family val="2"/>
    </font>
    <font>
      <sz val="10"/>
      <color indexed="60"/>
      <name val="Calibri"/>
      <family val="2"/>
    </font>
    <font>
      <sz val="11"/>
      <color theme="1"/>
      <name val="Calibri"/>
      <family val="2"/>
      <scheme val="minor"/>
    </font>
    <font>
      <sz val="10"/>
      <color theme="9" tint="-0.249977111117893"/>
      <name val="Arial"/>
      <family val="2"/>
    </font>
    <font>
      <b/>
      <sz val="10"/>
      <color theme="9" tint="-0.249977111117893"/>
      <name val="Arial"/>
      <family val="2"/>
    </font>
    <font>
      <sz val="10"/>
      <color rgb="FF0000CC"/>
      <name val="Arial"/>
      <family val="2"/>
    </font>
    <font>
      <b/>
      <sz val="10"/>
      <color rgb="FF0000CC"/>
      <name val="Arial"/>
      <family val="2"/>
    </font>
    <font>
      <sz val="10"/>
      <color theme="9" tint="-0.499984740745262"/>
      <name val="Arial"/>
      <family val="2"/>
    </font>
    <font>
      <sz val="10"/>
      <color rgb="FF0000FF"/>
      <name val="Arial"/>
      <family val="2"/>
    </font>
    <font>
      <b/>
      <sz val="10"/>
      <color theme="6" tint="-0.249977111117893"/>
      <name val="Arial"/>
      <family val="2"/>
    </font>
    <font>
      <b/>
      <sz val="10"/>
      <color rgb="FF7030A0"/>
      <name val="Arial"/>
      <family val="2"/>
    </font>
    <font>
      <b/>
      <sz val="10"/>
      <color theme="5" tint="-0.249977111117893"/>
      <name val="Arial"/>
      <family val="2"/>
    </font>
    <font>
      <b/>
      <sz val="10"/>
      <color rgb="FF5466EA"/>
      <name val="Arial"/>
      <family val="2"/>
    </font>
    <font>
      <sz val="10"/>
      <color rgb="FF006600"/>
      <name val="Arial"/>
      <family val="2"/>
    </font>
    <font>
      <b/>
      <sz val="10"/>
      <color rgb="FF0000FF"/>
      <name val="Arial"/>
      <family val="2"/>
    </font>
    <font>
      <b/>
      <sz val="10"/>
      <color rgb="FFFF0000"/>
      <name val="Arial"/>
      <family val="2"/>
    </font>
    <font>
      <sz val="14"/>
      <color rgb="FF0000FF"/>
      <name val="Times New Roman"/>
      <family val="1"/>
    </font>
    <font>
      <b/>
      <sz val="12"/>
      <color rgb="FF0000FF"/>
      <name val="Arial"/>
      <family val="2"/>
    </font>
    <font>
      <sz val="12"/>
      <color rgb="FF0000FF"/>
      <name val="Times New Roman"/>
      <family val="1"/>
    </font>
    <font>
      <b/>
      <sz val="12"/>
      <color rgb="FF0000FF"/>
      <name val="Times New Roman"/>
      <family val="1"/>
    </font>
    <font>
      <sz val="10"/>
      <color rgb="FF00B050"/>
      <name val="Arial"/>
      <family val="2"/>
    </font>
    <font>
      <sz val="11"/>
      <color rgb="FF00B050"/>
      <name val="Times New Roman"/>
      <family val="1"/>
    </font>
    <font>
      <b/>
      <sz val="16"/>
      <color rgb="FF00B050"/>
      <name val="Times New Roman"/>
      <family val="1"/>
    </font>
    <font>
      <sz val="14"/>
      <color rgb="FF00B050"/>
      <name val="Times New Roman"/>
      <family val="1"/>
    </font>
    <font>
      <sz val="14"/>
      <color rgb="FF00B050"/>
      <name val="Arial"/>
      <family val="2"/>
    </font>
    <font>
      <sz val="10"/>
      <color theme="0" tint="-0.499984740745262"/>
      <name val="Arial"/>
      <family val="2"/>
    </font>
    <font>
      <b/>
      <sz val="11"/>
      <color theme="9" tint="-0.499984740745262"/>
      <name val="Arial"/>
      <family val="2"/>
    </font>
    <font>
      <b/>
      <sz val="14"/>
      <color theme="9" tint="-0.499984740745262"/>
      <name val="Arial"/>
      <family val="2"/>
    </font>
    <font>
      <sz val="9"/>
      <color indexed="81"/>
      <name val="Tahoma"/>
      <family val="2"/>
    </font>
    <font>
      <b/>
      <sz val="9"/>
      <color indexed="81"/>
      <name val="Tahoma"/>
      <family val="2"/>
    </font>
    <font>
      <b/>
      <sz val="10"/>
      <name val="Calibri"/>
      <family val="2"/>
    </font>
    <font>
      <b/>
      <sz val="12"/>
      <color theme="9" tint="-0.499984740745262"/>
      <name val="Arial"/>
      <family val="2"/>
    </font>
    <font>
      <b/>
      <i/>
      <sz val="10"/>
      <name val="Arial"/>
      <family val="2"/>
    </font>
  </fonts>
  <fills count="5">
    <fill>
      <patternFill patternType="none"/>
    </fill>
    <fill>
      <patternFill patternType="gray125"/>
    </fill>
    <fill>
      <patternFill patternType="solid">
        <fgColor rgb="FFFFFFCC"/>
        <bgColor indexed="64"/>
      </patternFill>
    </fill>
    <fill>
      <patternFill patternType="solid">
        <fgColor theme="5" tint="0.39997558519241921"/>
        <bgColor indexed="64"/>
      </patternFill>
    </fill>
    <fill>
      <patternFill patternType="solid">
        <fgColor theme="4" tint="0.59999389629810485"/>
        <bgColor indexed="64"/>
      </patternFill>
    </fill>
  </fills>
  <borders count="13">
    <border>
      <left/>
      <right/>
      <top/>
      <bottom/>
      <diagonal/>
    </border>
    <border>
      <left/>
      <right style="medium">
        <color indexed="64"/>
      </right>
      <top/>
      <bottom/>
      <diagonal/>
    </border>
    <border>
      <left/>
      <right/>
      <top style="medium">
        <color indexed="64"/>
      </top>
      <bottom style="thin">
        <color indexed="64"/>
      </bottom>
      <diagonal/>
    </border>
    <border>
      <left/>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s>
  <cellStyleXfs count="4">
    <xf numFmtId="0" fontId="0" fillId="0" borderId="0"/>
    <xf numFmtId="0" fontId="19" fillId="0" borderId="0"/>
    <xf numFmtId="0" fontId="63" fillId="0" borderId="0"/>
    <xf numFmtId="0" fontId="19" fillId="0" borderId="0"/>
  </cellStyleXfs>
  <cellXfs count="163">
    <xf numFmtId="0" fontId="0" fillId="0" borderId="0" xfId="0"/>
    <xf numFmtId="0" fontId="2" fillId="0" borderId="0" xfId="0" applyFont="1"/>
    <xf numFmtId="0" fontId="2" fillId="0" borderId="0" xfId="0" applyFont="1" applyAlignment="1">
      <alignment horizontal="center"/>
    </xf>
    <xf numFmtId="0" fontId="3" fillId="0" borderId="0" xfId="0" applyFont="1" applyAlignment="1">
      <alignment horizontal="center"/>
    </xf>
    <xf numFmtId="0" fontId="4" fillId="0" borderId="0" xfId="0" applyFont="1"/>
    <xf numFmtId="0" fontId="4" fillId="0" borderId="0" xfId="0" applyFont="1" applyAlignment="1">
      <alignment horizontal="center"/>
    </xf>
    <xf numFmtId="0" fontId="5" fillId="0" borderId="0" xfId="0" applyFont="1" applyAlignment="1">
      <alignment horizontal="center"/>
    </xf>
    <xf numFmtId="0" fontId="6" fillId="0" borderId="0" xfId="0" applyFont="1" applyAlignment="1">
      <alignment horizontal="center"/>
    </xf>
    <xf numFmtId="0" fontId="6" fillId="0" borderId="0" xfId="0" applyFont="1" applyFill="1" applyAlignment="1">
      <alignment horizontal="center"/>
    </xf>
    <xf numFmtId="0" fontId="5" fillId="0" borderId="0" xfId="0" applyFont="1" applyFill="1" applyAlignment="1">
      <alignment horizontal="center"/>
    </xf>
    <xf numFmtId="0" fontId="7" fillId="0" borderId="0" xfId="0" applyFont="1" applyAlignment="1">
      <alignment horizontal="center"/>
    </xf>
    <xf numFmtId="0" fontId="10" fillId="0" borderId="0" xfId="0" applyFont="1"/>
    <xf numFmtId="0" fontId="1" fillId="0" borderId="0" xfId="0" applyFont="1" applyFill="1" applyBorder="1" applyAlignment="1" applyProtection="1">
      <alignment horizontal="left" vertical="top"/>
      <protection locked="0"/>
    </xf>
    <xf numFmtId="0" fontId="6" fillId="0" borderId="0" xfId="0" applyFont="1" applyBorder="1" applyAlignment="1">
      <alignment horizontal="center" vertical="top"/>
    </xf>
    <xf numFmtId="0" fontId="0" fillId="0" borderId="0" xfId="0" applyBorder="1"/>
    <xf numFmtId="0" fontId="14" fillId="0" borderId="0" xfId="0" applyFont="1"/>
    <xf numFmtId="0" fontId="14" fillId="0" borderId="0" xfId="0" applyFont="1" applyAlignment="1">
      <alignment horizontal="center"/>
    </xf>
    <xf numFmtId="0" fontId="15" fillId="0" borderId="0" xfId="0" applyFont="1" applyAlignment="1">
      <alignment horizontal="center"/>
    </xf>
    <xf numFmtId="0" fontId="15" fillId="0" borderId="0" xfId="0" applyFont="1"/>
    <xf numFmtId="0" fontId="0" fillId="0" borderId="0" xfId="0" applyAlignment="1">
      <alignment horizontal="center"/>
    </xf>
    <xf numFmtId="0" fontId="6" fillId="0" borderId="0" xfId="0" applyFont="1" applyFill="1" applyBorder="1" applyAlignment="1">
      <alignment horizontal="center" vertical="top"/>
    </xf>
    <xf numFmtId="0" fontId="8" fillId="0" borderId="0" xfId="0" applyFont="1"/>
    <xf numFmtId="0" fontId="2" fillId="0" borderId="0" xfId="0" applyFont="1" applyAlignment="1">
      <alignment horizontal="left" vertical="center"/>
    </xf>
    <xf numFmtId="0" fontId="23" fillId="0" borderId="1" xfId="0" applyFont="1" applyBorder="1" applyAlignment="1">
      <alignment horizontal="left" vertical="top"/>
    </xf>
    <xf numFmtId="0" fontId="24" fillId="0" borderId="0" xfId="0" applyFont="1"/>
    <xf numFmtId="0" fontId="27" fillId="0" borderId="0" xfId="0" applyFont="1"/>
    <xf numFmtId="0" fontId="23" fillId="0" borderId="0" xfId="0" applyFont="1" applyBorder="1" applyAlignment="1">
      <alignment horizontal="left" vertical="top"/>
    </xf>
    <xf numFmtId="0" fontId="19" fillId="0" borderId="0" xfId="0" applyFont="1"/>
    <xf numFmtId="164" fontId="0" fillId="0" borderId="0" xfId="0" applyNumberFormat="1" applyAlignment="1">
      <alignment horizontal="center"/>
    </xf>
    <xf numFmtId="0" fontId="64" fillId="0" borderId="0" xfId="0" applyFont="1"/>
    <xf numFmtId="0" fontId="30" fillId="0" borderId="2" xfId="0" applyFont="1" applyFill="1" applyBorder="1" applyAlignment="1">
      <alignment horizontal="center"/>
    </xf>
    <xf numFmtId="0" fontId="0" fillId="0" borderId="0" xfId="0" applyFill="1" applyBorder="1" applyAlignment="1">
      <alignment horizontal="right"/>
    </xf>
    <xf numFmtId="0" fontId="0" fillId="0" borderId="0" xfId="0" applyFill="1" applyBorder="1" applyAlignment="1"/>
    <xf numFmtId="0" fontId="0" fillId="0" borderId="3" xfId="0" applyBorder="1" applyAlignment="1">
      <alignment horizontal="center"/>
    </xf>
    <xf numFmtId="164" fontId="0" fillId="0" borderId="3" xfId="0" applyNumberFormat="1" applyBorder="1" applyAlignment="1">
      <alignment horizontal="center"/>
    </xf>
    <xf numFmtId="0" fontId="64" fillId="0" borderId="3" xfId="0" applyFont="1" applyBorder="1"/>
    <xf numFmtId="0" fontId="0" fillId="0" borderId="4" xfId="0" applyFill="1" applyBorder="1" applyAlignment="1">
      <alignment horizontal="right"/>
    </xf>
    <xf numFmtId="0" fontId="0" fillId="0" borderId="4" xfId="0" applyFill="1" applyBorder="1" applyAlignment="1"/>
    <xf numFmtId="0" fontId="0" fillId="0" borderId="0" xfId="0" applyAlignment="1">
      <alignment horizontal="right"/>
    </xf>
    <xf numFmtId="0" fontId="65" fillId="0" borderId="0" xfId="0" applyFont="1" applyBorder="1" applyAlignment="1">
      <alignment horizontal="left" vertical="top"/>
    </xf>
    <xf numFmtId="0" fontId="19" fillId="0" borderId="0" xfId="0" quotePrefix="1" applyFont="1"/>
    <xf numFmtId="0" fontId="30" fillId="0" borderId="2" xfId="0" applyFont="1" applyFill="1" applyBorder="1" applyAlignment="1">
      <alignment horizontal="centerContinuous"/>
    </xf>
    <xf numFmtId="0" fontId="65" fillId="0" borderId="0" xfId="0" applyFont="1"/>
    <xf numFmtId="0" fontId="13" fillId="0" borderId="0" xfId="0" quotePrefix="1" applyFont="1"/>
    <xf numFmtId="0" fontId="66" fillId="0" borderId="0" xfId="0" applyFont="1" applyAlignment="1">
      <alignment horizontal="right"/>
    </xf>
    <xf numFmtId="0" fontId="67" fillId="0" borderId="0" xfId="0" applyFont="1"/>
    <xf numFmtId="0" fontId="19" fillId="0" borderId="0" xfId="0" applyFont="1" applyAlignment="1">
      <alignment horizontal="center"/>
    </xf>
    <xf numFmtId="164" fontId="0" fillId="2" borderId="0" xfId="0" applyNumberFormat="1" applyFill="1" applyAlignment="1">
      <alignment horizontal="center"/>
    </xf>
    <xf numFmtId="0" fontId="12" fillId="0" borderId="5"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10"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30" fillId="0" borderId="6" xfId="0" applyFont="1" applyBorder="1" applyAlignment="1">
      <alignment horizontal="center" vertical="center"/>
    </xf>
    <xf numFmtId="0" fontId="39" fillId="0" borderId="0" xfId="0" applyFont="1" applyAlignment="1">
      <alignment horizontal="center"/>
    </xf>
    <xf numFmtId="0" fontId="19" fillId="0" borderId="0" xfId="0" applyFont="1" applyAlignment="1">
      <alignment wrapText="1"/>
    </xf>
    <xf numFmtId="0" fontId="19" fillId="0" borderId="0" xfId="0" applyFont="1" applyAlignment="1">
      <alignment horizontal="center" wrapText="1"/>
    </xf>
    <xf numFmtId="0" fontId="19" fillId="0" borderId="0" xfId="0" applyFont="1" applyAlignment="1">
      <alignment horizontal="center" vertical="center" wrapText="1"/>
    </xf>
    <xf numFmtId="0" fontId="68" fillId="0" borderId="0" xfId="0" applyFont="1" applyAlignment="1">
      <alignment horizontal="center"/>
    </xf>
    <xf numFmtId="0" fontId="68" fillId="0" borderId="0" xfId="0" applyFont="1"/>
    <xf numFmtId="0" fontId="42" fillId="0" borderId="0" xfId="0" applyFont="1"/>
    <xf numFmtId="0" fontId="69" fillId="0" borderId="0" xfId="0" applyFont="1" applyAlignment="1">
      <alignment horizontal="center"/>
    </xf>
    <xf numFmtId="0" fontId="70" fillId="0" borderId="0" xfId="0" applyFont="1" applyAlignment="1">
      <alignment horizontal="center"/>
    </xf>
    <xf numFmtId="0" fontId="70" fillId="0" borderId="0" xfId="0" applyFont="1"/>
    <xf numFmtId="0" fontId="71" fillId="0" borderId="0" xfId="0" applyFont="1"/>
    <xf numFmtId="0" fontId="71" fillId="0" borderId="0" xfId="0" applyFont="1" applyAlignment="1">
      <alignment horizontal="center"/>
    </xf>
    <xf numFmtId="0" fontId="72" fillId="0" borderId="0" xfId="0" applyFont="1"/>
    <xf numFmtId="0" fontId="72" fillId="0" borderId="0" xfId="0" applyFont="1" applyAlignment="1">
      <alignment horizontal="center"/>
    </xf>
    <xf numFmtId="0" fontId="73" fillId="0" borderId="0" xfId="0" applyFont="1" applyAlignment="1">
      <alignment horizontal="center"/>
    </xf>
    <xf numFmtId="0" fontId="69" fillId="0" borderId="0" xfId="0" applyFont="1"/>
    <xf numFmtId="0" fontId="74" fillId="0" borderId="0" xfId="0" applyFont="1"/>
    <xf numFmtId="0" fontId="69" fillId="0" borderId="0" xfId="0" applyFont="1" applyFill="1" applyBorder="1" applyAlignment="1">
      <alignment horizontal="right"/>
    </xf>
    <xf numFmtId="0" fontId="69" fillId="0" borderId="0" xfId="0" applyFont="1" applyFill="1" applyBorder="1" applyAlignment="1"/>
    <xf numFmtId="0" fontId="75" fillId="0" borderId="0" xfId="0" applyFont="1" applyFill="1" applyBorder="1" applyAlignment="1">
      <alignment horizontal="right"/>
    </xf>
    <xf numFmtId="0" fontId="75" fillId="0" borderId="0" xfId="0" applyFont="1" applyFill="1" applyBorder="1" applyAlignment="1"/>
    <xf numFmtId="0" fontId="76" fillId="0" borderId="0" xfId="0" applyFont="1"/>
    <xf numFmtId="0" fontId="15" fillId="0" borderId="3" xfId="0" applyFont="1" applyBorder="1" applyAlignment="1">
      <alignment horizontal="center"/>
    </xf>
    <xf numFmtId="0" fontId="0" fillId="0" borderId="3" xfId="0" applyBorder="1"/>
    <xf numFmtId="0" fontId="6" fillId="0" borderId="3" xfId="0" applyFont="1" applyBorder="1" applyAlignment="1">
      <alignment horizontal="center"/>
    </xf>
    <xf numFmtId="0" fontId="15" fillId="0" borderId="3" xfId="0" applyFont="1" applyBorder="1"/>
    <xf numFmtId="0" fontId="15" fillId="0" borderId="11" xfId="0" applyFont="1" applyBorder="1"/>
    <xf numFmtId="0" fontId="77" fillId="0" borderId="11" xfId="0" applyFont="1" applyBorder="1" applyAlignment="1">
      <alignment horizontal="center"/>
    </xf>
    <xf numFmtId="0" fontId="22" fillId="0" borderId="0" xfId="0" applyFont="1" applyBorder="1"/>
    <xf numFmtId="0" fontId="27" fillId="0" borderId="0" xfId="0" applyFont="1" applyAlignment="1">
      <alignment horizontal="left" vertical="center"/>
    </xf>
    <xf numFmtId="0" fontId="1" fillId="0" borderId="0" xfId="0" applyFont="1" applyBorder="1"/>
    <xf numFmtId="0" fontId="78" fillId="0" borderId="0" xfId="0" applyFont="1"/>
    <xf numFmtId="0" fontId="15" fillId="0" borderId="0" xfId="0" applyFont="1" applyBorder="1" applyAlignment="1">
      <alignment horizontal="center"/>
    </xf>
    <xf numFmtId="0" fontId="15" fillId="0" borderId="0" xfId="0" applyFont="1" applyBorder="1"/>
    <xf numFmtId="0" fontId="77" fillId="0" borderId="0" xfId="0" applyFont="1" applyBorder="1" applyAlignment="1">
      <alignment horizontal="center"/>
    </xf>
    <xf numFmtId="0" fontId="79" fillId="0" borderId="0" xfId="0" applyFont="1"/>
    <xf numFmtId="0" fontId="51" fillId="0" borderId="0" xfId="0" applyFont="1"/>
    <xf numFmtId="0" fontId="15" fillId="0" borderId="0" xfId="0" quotePrefix="1" applyFont="1"/>
    <xf numFmtId="0" fontId="51" fillId="0" borderId="0" xfId="0" quotePrefix="1" applyFont="1"/>
    <xf numFmtId="0" fontId="15" fillId="0" borderId="0" xfId="0" applyFont="1" applyAlignment="1">
      <alignment horizontal="right"/>
    </xf>
    <xf numFmtId="0" fontId="51" fillId="0" borderId="0" xfId="0" applyFont="1" applyAlignment="1">
      <alignment horizontal="right"/>
    </xf>
    <xf numFmtId="0" fontId="15" fillId="0" borderId="0" xfId="0" quotePrefix="1" applyFont="1" applyBorder="1" applyAlignment="1">
      <alignment horizontal="right"/>
    </xf>
    <xf numFmtId="0" fontId="15" fillId="0" borderId="0" xfId="0" applyFont="1" applyBorder="1" applyAlignment="1">
      <alignment horizontal="right"/>
    </xf>
    <xf numFmtId="0" fontId="51" fillId="0" borderId="0" xfId="0" applyFont="1" applyBorder="1" applyAlignment="1">
      <alignment horizontal="right"/>
    </xf>
    <xf numFmtId="0" fontId="51" fillId="0" borderId="0" xfId="0" applyFont="1" applyBorder="1" applyAlignment="1">
      <alignment horizontal="left"/>
    </xf>
    <xf numFmtId="0" fontId="57" fillId="0" borderId="0" xfId="0" applyFont="1" applyBorder="1" applyAlignment="1">
      <alignment horizontal="left"/>
    </xf>
    <xf numFmtId="0" fontId="75" fillId="0" borderId="0" xfId="0" applyFont="1"/>
    <xf numFmtId="0" fontId="75" fillId="0" borderId="0" xfId="0" applyFont="1" applyAlignment="1">
      <alignment horizontal="center" vertical="center"/>
    </xf>
    <xf numFmtId="0" fontId="75" fillId="0" borderId="4" xfId="0" applyFont="1" applyBorder="1" applyAlignment="1">
      <alignment horizontal="center" vertical="center"/>
    </xf>
    <xf numFmtId="0" fontId="80" fillId="0" borderId="0" xfId="0" applyFont="1"/>
    <xf numFmtId="0" fontId="80" fillId="0" borderId="0" xfId="0" applyFont="1" applyAlignment="1">
      <alignment horizontal="left"/>
    </xf>
    <xf numFmtId="0" fontId="81" fillId="0" borderId="0" xfId="0" applyFont="1"/>
    <xf numFmtId="0" fontId="81" fillId="0" borderId="0" xfId="0" applyFont="1" applyAlignment="1">
      <alignment horizontal="center"/>
    </xf>
    <xf numFmtId="0" fontId="82" fillId="0" borderId="0" xfId="0" applyFont="1" applyAlignment="1">
      <alignment horizontal="center" vertical="center"/>
    </xf>
    <xf numFmtId="0" fontId="81" fillId="0" borderId="0" xfId="0" applyFont="1" applyAlignment="1">
      <alignment horizontal="center" vertical="center"/>
    </xf>
    <xf numFmtId="0" fontId="81" fillId="0" borderId="0" xfId="0" applyFont="1" applyBorder="1" applyAlignment="1">
      <alignment horizontal="center" vertical="center"/>
    </xf>
    <xf numFmtId="0" fontId="82" fillId="0" borderId="4" xfId="0" applyFont="1" applyBorder="1" applyAlignment="1">
      <alignment horizontal="center" vertical="center"/>
    </xf>
    <xf numFmtId="0" fontId="81" fillId="0" borderId="4" xfId="0" applyFont="1" applyBorder="1" applyAlignment="1">
      <alignment horizontal="center" vertical="center"/>
    </xf>
    <xf numFmtId="0" fontId="6" fillId="0" borderId="3" xfId="0" applyFont="1" applyBorder="1" applyAlignment="1">
      <alignment horizontal="center" vertical="top"/>
    </xf>
    <xf numFmtId="0" fontId="6" fillId="0" borderId="3" xfId="0" applyFont="1" applyFill="1" applyBorder="1" applyAlignment="1">
      <alignment horizontal="center" vertical="top"/>
    </xf>
    <xf numFmtId="0" fontId="6" fillId="0" borderId="0" xfId="0" applyFont="1" applyAlignment="1">
      <alignment horizontal="left" vertical="center"/>
    </xf>
    <xf numFmtId="0" fontId="83" fillId="0" borderId="0" xfId="0" applyFont="1" applyFill="1" applyBorder="1" applyAlignment="1">
      <alignment horizontal="center" vertical="top"/>
    </xf>
    <xf numFmtId="0" fontId="83" fillId="0" borderId="3" xfId="0" applyFont="1" applyFill="1" applyBorder="1" applyAlignment="1">
      <alignment horizontal="center" vertical="top"/>
    </xf>
    <xf numFmtId="0" fontId="84" fillId="0" borderId="0" xfId="0" applyFont="1"/>
    <xf numFmtId="0" fontId="85" fillId="0" borderId="0" xfId="0" applyFont="1"/>
    <xf numFmtId="0" fontId="84" fillId="0" borderId="11" xfId="0" applyFont="1" applyBorder="1"/>
    <xf numFmtId="0" fontId="84" fillId="0" borderId="3" xfId="0" applyFont="1" applyBorder="1"/>
    <xf numFmtId="0" fontId="57" fillId="0" borderId="0" xfId="0" applyFont="1" applyAlignment="1">
      <alignment horizontal="center"/>
    </xf>
    <xf numFmtId="0" fontId="86" fillId="0" borderId="0" xfId="0" applyFont="1"/>
    <xf numFmtId="0" fontId="6" fillId="3" borderId="0" xfId="0" applyFont="1" applyFill="1" applyAlignment="1">
      <alignment horizontal="center"/>
    </xf>
    <xf numFmtId="0" fontId="4" fillId="3" borderId="0" xfId="0" applyFont="1" applyFill="1"/>
    <xf numFmtId="0" fontId="5" fillId="3" borderId="0" xfId="0" applyFont="1" applyFill="1" applyAlignment="1">
      <alignment horizontal="center"/>
    </xf>
    <xf numFmtId="0" fontId="19" fillId="0" borderId="0" xfId="1" applyFont="1"/>
    <xf numFmtId="0" fontId="19" fillId="0" borderId="0" xfId="1"/>
    <xf numFmtId="0" fontId="24" fillId="0" borderId="0" xfId="1" applyFont="1"/>
    <xf numFmtId="0" fontId="27" fillId="0" borderId="0" xfId="1" applyFont="1"/>
    <xf numFmtId="0" fontId="19" fillId="4" borderId="0" xfId="1" applyFont="1" applyFill="1" applyAlignment="1">
      <alignment horizontal="center"/>
    </xf>
    <xf numFmtId="0" fontId="19" fillId="4" borderId="0" xfId="1" applyFont="1" applyFill="1"/>
    <xf numFmtId="0" fontId="19" fillId="4" borderId="0" xfId="1" applyFill="1" applyAlignment="1">
      <alignment horizontal="center"/>
    </xf>
    <xf numFmtId="164" fontId="19" fillId="4" borderId="0" xfId="1" applyNumberFormat="1" applyFill="1" applyAlignment="1">
      <alignment horizontal="center"/>
    </xf>
    <xf numFmtId="0" fontId="64" fillId="0" borderId="0" xfId="1" applyFont="1"/>
    <xf numFmtId="0" fontId="19" fillId="4" borderId="3" xfId="1" applyFill="1" applyBorder="1" applyAlignment="1">
      <alignment horizontal="center"/>
    </xf>
    <xf numFmtId="164" fontId="19" fillId="4" borderId="3" xfId="1" applyNumberFormat="1" applyFill="1" applyBorder="1" applyAlignment="1">
      <alignment horizontal="center"/>
    </xf>
    <xf numFmtId="0" fontId="64" fillId="0" borderId="3" xfId="1" applyFont="1" applyBorder="1"/>
    <xf numFmtId="0" fontId="19" fillId="0" borderId="0" xfId="1" applyAlignment="1">
      <alignment horizontal="center"/>
    </xf>
    <xf numFmtId="0" fontId="19" fillId="0" borderId="0" xfId="1" applyAlignment="1">
      <alignment horizontal="right"/>
    </xf>
    <xf numFmtId="0" fontId="19" fillId="0" borderId="0" xfId="1" quotePrefix="1" applyFont="1"/>
    <xf numFmtId="0" fontId="23" fillId="0" borderId="0" xfId="1" applyFont="1" applyBorder="1" applyAlignment="1">
      <alignment horizontal="left" vertical="top"/>
    </xf>
    <xf numFmtId="0" fontId="42" fillId="0" borderId="0" xfId="1" applyFont="1"/>
    <xf numFmtId="0" fontId="19" fillId="0" borderId="0" xfId="1" applyFont="1" applyAlignment="1">
      <alignment horizontal="center" wrapText="1"/>
    </xf>
    <xf numFmtId="0" fontId="19" fillId="0" borderId="0" xfId="1" applyFont="1" applyAlignment="1">
      <alignment horizontal="center" vertical="center" wrapText="1"/>
    </xf>
    <xf numFmtId="0" fontId="19" fillId="0" borderId="0" xfId="1" applyFont="1" applyAlignment="1">
      <alignment horizontal="center" vertical="center"/>
    </xf>
    <xf numFmtId="0" fontId="73" fillId="0" borderId="0" xfId="1" applyFont="1" applyAlignment="1">
      <alignment horizontal="center"/>
    </xf>
    <xf numFmtId="0" fontId="68" fillId="0" borderId="0" xfId="1" applyFont="1"/>
    <xf numFmtId="0" fontId="68" fillId="0" borderId="0" xfId="1" applyFont="1" applyAlignment="1">
      <alignment horizontal="center"/>
    </xf>
    <xf numFmtId="0" fontId="70" fillId="0" borderId="0" xfId="1" applyFont="1" applyAlignment="1">
      <alignment horizontal="center"/>
    </xf>
    <xf numFmtId="0" fontId="70" fillId="0" borderId="0" xfId="1" applyFont="1"/>
    <xf numFmtId="0" fontId="87" fillId="0" borderId="0" xfId="0" applyFont="1"/>
    <xf numFmtId="0" fontId="92" fillId="0" borderId="0" xfId="1" applyFont="1"/>
    <xf numFmtId="0" fontId="12" fillId="0" borderId="12" xfId="0" applyFont="1" applyBorder="1" applyAlignment="1">
      <alignment horizontal="center" vertical="center" wrapText="1"/>
    </xf>
    <xf numFmtId="0" fontId="12" fillId="0" borderId="6" xfId="0" applyFont="1" applyBorder="1" applyAlignment="1">
      <alignment horizontal="center" vertical="center" wrapText="1"/>
    </xf>
    <xf numFmtId="0" fontId="88" fillId="0" borderId="4" xfId="0" applyFont="1" applyBorder="1" applyAlignment="1">
      <alignment horizontal="center"/>
    </xf>
    <xf numFmtId="0" fontId="87" fillId="0" borderId="0" xfId="1" applyFont="1" applyAlignment="1">
      <alignment horizontal="left" vertical="center"/>
    </xf>
  </cellXfs>
  <cellStyles count="4">
    <cellStyle name="Normal" xfId="0" builtinId="0"/>
    <cellStyle name="Normal 2" xfId="1"/>
    <cellStyle name="Normal 3" xfId="2"/>
    <cellStyle name="Normal 4" xfId="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395888013998249E-2"/>
          <c:y val="8.0375505640788894E-2"/>
          <c:w val="0.89946522309711285"/>
          <c:h val="0.72771176330231446"/>
        </c:manualLayout>
      </c:layout>
      <c:scatterChart>
        <c:scatterStyle val="lineMarker"/>
        <c:varyColors val="0"/>
        <c:ser>
          <c:idx val="0"/>
          <c:order val="0"/>
          <c:spPr>
            <a:ln w="28575">
              <a:noFill/>
            </a:ln>
          </c:spPr>
          <c:xVal>
            <c:numRef>
              <c:f>'Paired Example'!$D$9:$D$31</c:f>
              <c:numCache>
                <c:formatCode>0.0</c:formatCode>
                <c:ptCount val="23"/>
                <c:pt idx="0">
                  <c:v>-1</c:v>
                </c:pt>
                <c:pt idx="1">
                  <c:v>-0.5</c:v>
                </c:pt>
                <c:pt idx="2">
                  <c:v>-1.7000000000000002</c:v>
                </c:pt>
                <c:pt idx="3">
                  <c:v>-1.3999999999999995</c:v>
                </c:pt>
                <c:pt idx="4">
                  <c:v>-1.0999999999999996</c:v>
                </c:pt>
                <c:pt idx="5">
                  <c:v>-1.5</c:v>
                </c:pt>
                <c:pt idx="6">
                  <c:v>-1.2000000000000002</c:v>
                </c:pt>
                <c:pt idx="7">
                  <c:v>-1.0999999999999996</c:v>
                </c:pt>
                <c:pt idx="8">
                  <c:v>0.40000000000000036</c:v>
                </c:pt>
                <c:pt idx="9">
                  <c:v>-0.89999999999999947</c:v>
                </c:pt>
                <c:pt idx="10">
                  <c:v>-2.0999999999999996</c:v>
                </c:pt>
                <c:pt idx="11">
                  <c:v>-2</c:v>
                </c:pt>
                <c:pt idx="12">
                  <c:v>-0.79999999999999982</c:v>
                </c:pt>
                <c:pt idx="13">
                  <c:v>-1.7999999999999998</c:v>
                </c:pt>
                <c:pt idx="14">
                  <c:v>-0.90000000000000036</c:v>
                </c:pt>
                <c:pt idx="15">
                  <c:v>-1.8000000000000007</c:v>
                </c:pt>
                <c:pt idx="16">
                  <c:v>-0.79999999999999893</c:v>
                </c:pt>
                <c:pt idx="17">
                  <c:v>-2.3000000000000007</c:v>
                </c:pt>
                <c:pt idx="18">
                  <c:v>-2.1999999999999993</c:v>
                </c:pt>
                <c:pt idx="19">
                  <c:v>-1.3000000000000007</c:v>
                </c:pt>
                <c:pt idx="20">
                  <c:v>-0.79999999999999893</c:v>
                </c:pt>
                <c:pt idx="21">
                  <c:v>-0.90000000000000036</c:v>
                </c:pt>
                <c:pt idx="22">
                  <c:v>-0.59999999999999964</c:v>
                </c:pt>
              </c:numCache>
            </c:numRef>
          </c:xVal>
          <c:yVal>
            <c:numRef>
              <c:f>'Paired Example'!$E$9:$E$31</c:f>
              <c:numCache>
                <c:formatCode>General</c:formatCode>
                <c:ptCount val="23"/>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numCache>
            </c:numRef>
          </c:yVal>
          <c:smooth val="0"/>
          <c:extLst>
            <c:ext xmlns:c16="http://schemas.microsoft.com/office/drawing/2014/chart" uri="{C3380CC4-5D6E-409C-BE32-E72D297353CC}">
              <c16:uniqueId val="{00000000-C251-4CB9-A550-91977ADC6188}"/>
            </c:ext>
          </c:extLst>
        </c:ser>
        <c:dLbls>
          <c:showLegendKey val="0"/>
          <c:showVal val="0"/>
          <c:showCatName val="0"/>
          <c:showSerName val="0"/>
          <c:showPercent val="0"/>
          <c:showBubbleSize val="0"/>
        </c:dLbls>
        <c:axId val="1151902672"/>
        <c:axId val="1"/>
      </c:scatterChart>
      <c:valAx>
        <c:axId val="115190267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Difference  in Echocardiography  Measures = A - B</a:t>
                </a:r>
              </a:p>
            </c:rich>
          </c:tx>
          <c:layout>
            <c:manualLayout>
              <c:xMode val="edge"/>
              <c:yMode val="edge"/>
              <c:x val="6.714676290463692E-2"/>
              <c:y val="0.11510809240447997"/>
            </c:manualLayout>
          </c:layout>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min val="0"/>
        </c:scaling>
        <c:delete val="0"/>
        <c:axPos val="l"/>
        <c:majorGridlines/>
        <c:numFmt formatCode="General" sourceLinked="1"/>
        <c:majorTickMark val="out"/>
        <c:minorTickMark val="none"/>
        <c:tickLblPos val="nextTo"/>
        <c:txPr>
          <a:bodyPr rot="0" vert="horz"/>
          <a:lstStyle/>
          <a:p>
            <a:pPr>
              <a:defRPr sz="1000" b="0" i="0" u="none" strike="noStrike" baseline="0">
                <a:solidFill>
                  <a:srgbClr val="FFFFFF"/>
                </a:solidFill>
                <a:latin typeface="Calibri"/>
                <a:ea typeface="Calibri"/>
                <a:cs typeface="Calibri"/>
              </a:defRPr>
            </a:pPr>
            <a:endParaRPr lang="en-US"/>
          </a:p>
        </c:txPr>
        <c:crossAx val="1151902672"/>
        <c:crosses val="autoZero"/>
        <c:crossBetween val="midCat"/>
        <c:majorUnit val="2"/>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044" r="0.750000000000000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US"/>
              <a:t>Patient Echocardiography Measures by Observers A &amp; B</a:t>
            </a:r>
          </a:p>
        </c:rich>
      </c:tx>
      <c:layout>
        <c:manualLayout>
          <c:xMode val="edge"/>
          <c:yMode val="edge"/>
          <c:x val="7.370819311486479E-2"/>
          <c:y val="8.9091207349081353E-2"/>
        </c:manualLayout>
      </c:layout>
      <c:overlay val="1"/>
    </c:title>
    <c:autoTitleDeleted val="0"/>
    <c:plotArea>
      <c:layout>
        <c:manualLayout>
          <c:layoutTarget val="inner"/>
          <c:xMode val="edge"/>
          <c:yMode val="edge"/>
          <c:x val="7.1988407699037624E-2"/>
          <c:y val="8.9921762798682692E-2"/>
          <c:w val="0.88401290463692039"/>
          <c:h val="0.71361791573238642"/>
        </c:manualLayout>
      </c:layout>
      <c:scatterChart>
        <c:scatterStyle val="lineMarker"/>
        <c:varyColors val="0"/>
        <c:ser>
          <c:idx val="0"/>
          <c:order val="0"/>
          <c:tx>
            <c:strRef>
              <c:f>'Paired Example'!$B$8</c:f>
              <c:strCache>
                <c:ptCount val="1"/>
                <c:pt idx="0">
                  <c:v>A</c:v>
                </c:pt>
              </c:strCache>
            </c:strRef>
          </c:tx>
          <c:spPr>
            <a:ln w="28575">
              <a:noFill/>
            </a:ln>
          </c:spPr>
          <c:xVal>
            <c:numRef>
              <c:f>'Paired Example'!$A$9:$A$31</c:f>
              <c:numCache>
                <c:formatCode>General</c:formatCode>
                <c:ptCount val="2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numCache>
            </c:numRef>
          </c:xVal>
          <c:yVal>
            <c:numRef>
              <c:f>'Paired Example'!$B$9:$B$31</c:f>
              <c:numCache>
                <c:formatCode>General</c:formatCode>
                <c:ptCount val="23"/>
                <c:pt idx="0">
                  <c:v>4.8</c:v>
                </c:pt>
                <c:pt idx="1">
                  <c:v>5.6</c:v>
                </c:pt>
                <c:pt idx="2">
                  <c:v>6</c:v>
                </c:pt>
                <c:pt idx="3">
                  <c:v>6.4</c:v>
                </c:pt>
                <c:pt idx="4">
                  <c:v>6.5</c:v>
                </c:pt>
                <c:pt idx="5">
                  <c:v>6.6</c:v>
                </c:pt>
                <c:pt idx="6">
                  <c:v>6.8</c:v>
                </c:pt>
                <c:pt idx="7">
                  <c:v>7</c:v>
                </c:pt>
                <c:pt idx="8">
                  <c:v>7</c:v>
                </c:pt>
                <c:pt idx="9">
                  <c:v>7.2</c:v>
                </c:pt>
                <c:pt idx="10">
                  <c:v>7.4</c:v>
                </c:pt>
                <c:pt idx="11">
                  <c:v>7.6</c:v>
                </c:pt>
                <c:pt idx="12">
                  <c:v>7.7</c:v>
                </c:pt>
                <c:pt idx="13">
                  <c:v>7.7</c:v>
                </c:pt>
                <c:pt idx="14">
                  <c:v>8.1999999999999993</c:v>
                </c:pt>
                <c:pt idx="15">
                  <c:v>8.1999999999999993</c:v>
                </c:pt>
                <c:pt idx="16">
                  <c:v>8.3000000000000007</c:v>
                </c:pt>
                <c:pt idx="17">
                  <c:v>8.5</c:v>
                </c:pt>
                <c:pt idx="18">
                  <c:v>9.3000000000000007</c:v>
                </c:pt>
                <c:pt idx="19">
                  <c:v>10.199999999999999</c:v>
                </c:pt>
                <c:pt idx="20">
                  <c:v>10.4</c:v>
                </c:pt>
                <c:pt idx="21">
                  <c:v>10.6</c:v>
                </c:pt>
                <c:pt idx="22">
                  <c:v>11.4</c:v>
                </c:pt>
              </c:numCache>
            </c:numRef>
          </c:yVal>
          <c:smooth val="0"/>
          <c:extLst>
            <c:ext xmlns:c16="http://schemas.microsoft.com/office/drawing/2014/chart" uri="{C3380CC4-5D6E-409C-BE32-E72D297353CC}">
              <c16:uniqueId val="{00000000-314E-4ABA-B4D9-CD6DF7001DDB}"/>
            </c:ext>
          </c:extLst>
        </c:ser>
        <c:ser>
          <c:idx val="1"/>
          <c:order val="1"/>
          <c:tx>
            <c:strRef>
              <c:f>'Paired Example'!$C$8</c:f>
              <c:strCache>
                <c:ptCount val="1"/>
                <c:pt idx="0">
                  <c:v>B</c:v>
                </c:pt>
              </c:strCache>
            </c:strRef>
          </c:tx>
          <c:spPr>
            <a:ln w="28575">
              <a:noFill/>
            </a:ln>
          </c:spPr>
          <c:xVal>
            <c:numRef>
              <c:f>'Paired Example'!$A$9:$A$31</c:f>
              <c:numCache>
                <c:formatCode>General</c:formatCode>
                <c:ptCount val="2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numCache>
            </c:numRef>
          </c:xVal>
          <c:yVal>
            <c:numRef>
              <c:f>'Paired Example'!$C$9:$C$31</c:f>
              <c:numCache>
                <c:formatCode>0.0</c:formatCode>
                <c:ptCount val="23"/>
                <c:pt idx="0">
                  <c:v>5.8</c:v>
                </c:pt>
                <c:pt idx="1">
                  <c:v>6.1</c:v>
                </c:pt>
                <c:pt idx="2">
                  <c:v>7.7</c:v>
                </c:pt>
                <c:pt idx="3">
                  <c:v>7.8</c:v>
                </c:pt>
                <c:pt idx="4">
                  <c:v>7.6</c:v>
                </c:pt>
                <c:pt idx="5">
                  <c:v>8.1</c:v>
                </c:pt>
                <c:pt idx="6">
                  <c:v>8</c:v>
                </c:pt>
                <c:pt idx="7">
                  <c:v>8.1</c:v>
                </c:pt>
                <c:pt idx="8">
                  <c:v>6.6</c:v>
                </c:pt>
                <c:pt idx="9">
                  <c:v>8.1</c:v>
                </c:pt>
                <c:pt idx="10">
                  <c:v>9.5</c:v>
                </c:pt>
                <c:pt idx="11">
                  <c:v>9.6</c:v>
                </c:pt>
                <c:pt idx="12">
                  <c:v>8.5</c:v>
                </c:pt>
                <c:pt idx="13">
                  <c:v>9.5</c:v>
                </c:pt>
                <c:pt idx="14">
                  <c:v>9.1</c:v>
                </c:pt>
                <c:pt idx="15">
                  <c:v>10</c:v>
                </c:pt>
                <c:pt idx="16">
                  <c:v>9.1</c:v>
                </c:pt>
                <c:pt idx="17">
                  <c:v>10.8</c:v>
                </c:pt>
                <c:pt idx="18">
                  <c:v>11.5</c:v>
                </c:pt>
                <c:pt idx="19">
                  <c:v>11.5</c:v>
                </c:pt>
                <c:pt idx="20">
                  <c:v>11.2</c:v>
                </c:pt>
                <c:pt idx="21">
                  <c:v>11.5</c:v>
                </c:pt>
                <c:pt idx="22">
                  <c:v>12</c:v>
                </c:pt>
              </c:numCache>
            </c:numRef>
          </c:yVal>
          <c:smooth val="0"/>
          <c:extLst>
            <c:ext xmlns:c16="http://schemas.microsoft.com/office/drawing/2014/chart" uri="{C3380CC4-5D6E-409C-BE32-E72D297353CC}">
              <c16:uniqueId val="{00000001-314E-4ABA-B4D9-CD6DF7001DDB}"/>
            </c:ext>
          </c:extLst>
        </c:ser>
        <c:dLbls>
          <c:showLegendKey val="0"/>
          <c:showVal val="0"/>
          <c:showCatName val="0"/>
          <c:showSerName val="0"/>
          <c:showPercent val="0"/>
          <c:showBubbleSize val="0"/>
        </c:dLbls>
        <c:axId val="1151912176"/>
        <c:axId val="1"/>
      </c:scatterChart>
      <c:valAx>
        <c:axId val="115191217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Patient Number</a:t>
                </a:r>
              </a:p>
            </c:rich>
          </c:tx>
          <c:layout>
            <c:manualLayout>
              <c:xMode val="edge"/>
              <c:yMode val="edge"/>
              <c:x val="0.37602247851798609"/>
              <c:y val="0.68246916010498682"/>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min val="4"/>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151912176"/>
        <c:crosses val="autoZero"/>
        <c:crossBetween val="midCat"/>
      </c:valAx>
    </c:plotArea>
    <c:legend>
      <c:legendPos val="r"/>
      <c:layout>
        <c:manualLayout>
          <c:xMode val="edge"/>
          <c:yMode val="edge"/>
          <c:x val="0.82841790004465199"/>
          <c:y val="0.5074278215223097"/>
          <c:w val="6.7922370699513235E-2"/>
          <c:h val="0.31255971128608928"/>
        </c:manualLayout>
      </c:layout>
      <c:overlay val="0"/>
      <c:spPr>
        <a:solidFill>
          <a:schemeClr val="bg1"/>
        </a:solidFill>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43022376440233E-2"/>
          <c:y val="8.3634799887302227E-2"/>
          <c:w val="0.64968850927532373"/>
          <c:h val="0.67168824235953561"/>
        </c:manualLayout>
      </c:layout>
      <c:scatterChart>
        <c:scatterStyle val="lineMarker"/>
        <c:varyColors val="0"/>
        <c:ser>
          <c:idx val="0"/>
          <c:order val="0"/>
          <c:tx>
            <c:strRef>
              <c:f>'Example pg 406 = var'!$P$3</c:f>
              <c:strCache>
                <c:ptCount val="1"/>
                <c:pt idx="0">
                  <c:v>Buying from a Friend</c:v>
                </c:pt>
              </c:strCache>
            </c:strRef>
          </c:tx>
          <c:spPr>
            <a:ln w="28575">
              <a:noFill/>
            </a:ln>
          </c:spPr>
          <c:marker>
            <c:symbol val="triangle"/>
            <c:size val="7"/>
          </c:marker>
          <c:xVal>
            <c:numRef>
              <c:f>'Example pg 406 = var'!$O$4:$O$20</c:f>
              <c:numCache>
                <c:formatCode>General</c:formatCode>
                <c:ptCount val="17"/>
                <c:pt idx="0">
                  <c:v>275</c:v>
                </c:pt>
                <c:pt idx="1">
                  <c:v>300</c:v>
                </c:pt>
                <c:pt idx="2">
                  <c:v>260</c:v>
                </c:pt>
                <c:pt idx="3">
                  <c:v>300</c:v>
                </c:pt>
                <c:pt idx="4">
                  <c:v>255</c:v>
                </c:pt>
                <c:pt idx="5">
                  <c:v>275</c:v>
                </c:pt>
                <c:pt idx="6">
                  <c:v>290</c:v>
                </c:pt>
                <c:pt idx="7">
                  <c:v>300</c:v>
                </c:pt>
                <c:pt idx="8">
                  <c:v>281.875</c:v>
                </c:pt>
                <c:pt idx="9">
                  <c:v>260</c:v>
                </c:pt>
                <c:pt idx="10">
                  <c:v>250</c:v>
                </c:pt>
                <c:pt idx="11">
                  <c:v>175</c:v>
                </c:pt>
                <c:pt idx="12">
                  <c:v>130</c:v>
                </c:pt>
                <c:pt idx="13">
                  <c:v>200</c:v>
                </c:pt>
                <c:pt idx="14">
                  <c:v>225</c:v>
                </c:pt>
                <c:pt idx="15">
                  <c:v>240</c:v>
                </c:pt>
                <c:pt idx="16">
                  <c:v>211.42857142857142</c:v>
                </c:pt>
              </c:numCache>
            </c:numRef>
          </c:xVal>
          <c:yVal>
            <c:numRef>
              <c:f>'Example pg 406 = var'!$P$4:$P$20</c:f>
              <c:numCache>
                <c:formatCode>General</c:formatCode>
                <c:ptCount val="17"/>
                <c:pt idx="0">
                  <c:v>2</c:v>
                </c:pt>
                <c:pt idx="1">
                  <c:v>2</c:v>
                </c:pt>
                <c:pt idx="2">
                  <c:v>2</c:v>
                </c:pt>
                <c:pt idx="3">
                  <c:v>2</c:v>
                </c:pt>
                <c:pt idx="4">
                  <c:v>2</c:v>
                </c:pt>
                <c:pt idx="5">
                  <c:v>2</c:v>
                </c:pt>
                <c:pt idx="6">
                  <c:v>2</c:v>
                </c:pt>
                <c:pt idx="7">
                  <c:v>2</c:v>
                </c:pt>
              </c:numCache>
            </c:numRef>
          </c:yVal>
          <c:smooth val="0"/>
          <c:extLst>
            <c:ext xmlns:c16="http://schemas.microsoft.com/office/drawing/2014/chart" uri="{C3380CC4-5D6E-409C-BE32-E72D297353CC}">
              <c16:uniqueId val="{00000000-6244-4750-828B-C409CF2D901C}"/>
            </c:ext>
          </c:extLst>
        </c:ser>
        <c:ser>
          <c:idx val="1"/>
          <c:order val="1"/>
          <c:tx>
            <c:strRef>
              <c:f>'Example pg 406 = var'!$Q$3</c:f>
              <c:strCache>
                <c:ptCount val="1"/>
                <c:pt idx="0">
                  <c:v>Friend Mean</c:v>
                </c:pt>
              </c:strCache>
            </c:strRef>
          </c:tx>
          <c:spPr>
            <a:ln w="28575">
              <a:noFill/>
            </a:ln>
          </c:spPr>
          <c:marker>
            <c:symbol val="diamond"/>
            <c:size val="7"/>
          </c:marker>
          <c:xVal>
            <c:numRef>
              <c:f>'Example pg 406 = var'!$O$4:$O$20</c:f>
              <c:numCache>
                <c:formatCode>General</c:formatCode>
                <c:ptCount val="17"/>
                <c:pt idx="0">
                  <c:v>275</c:v>
                </c:pt>
                <c:pt idx="1">
                  <c:v>300</c:v>
                </c:pt>
                <c:pt idx="2">
                  <c:v>260</c:v>
                </c:pt>
                <c:pt idx="3">
                  <c:v>300</c:v>
                </c:pt>
                <c:pt idx="4">
                  <c:v>255</c:v>
                </c:pt>
                <c:pt idx="5">
                  <c:v>275</c:v>
                </c:pt>
                <c:pt idx="6">
                  <c:v>290</c:v>
                </c:pt>
                <c:pt idx="7">
                  <c:v>300</c:v>
                </c:pt>
                <c:pt idx="8">
                  <c:v>281.875</c:v>
                </c:pt>
                <c:pt idx="9">
                  <c:v>260</c:v>
                </c:pt>
                <c:pt idx="10">
                  <c:v>250</c:v>
                </c:pt>
                <c:pt idx="11">
                  <c:v>175</c:v>
                </c:pt>
                <c:pt idx="12">
                  <c:v>130</c:v>
                </c:pt>
                <c:pt idx="13">
                  <c:v>200</c:v>
                </c:pt>
                <c:pt idx="14">
                  <c:v>225</c:v>
                </c:pt>
                <c:pt idx="15">
                  <c:v>240</c:v>
                </c:pt>
                <c:pt idx="16">
                  <c:v>211.42857142857142</c:v>
                </c:pt>
              </c:numCache>
            </c:numRef>
          </c:xVal>
          <c:yVal>
            <c:numRef>
              <c:f>'Example pg 406 = var'!$Q$4:$Q$20</c:f>
              <c:numCache>
                <c:formatCode>General</c:formatCode>
                <c:ptCount val="17"/>
                <c:pt idx="8">
                  <c:v>1.8</c:v>
                </c:pt>
              </c:numCache>
            </c:numRef>
          </c:yVal>
          <c:smooth val="0"/>
          <c:extLst>
            <c:ext xmlns:c16="http://schemas.microsoft.com/office/drawing/2014/chart" uri="{C3380CC4-5D6E-409C-BE32-E72D297353CC}">
              <c16:uniqueId val="{00000001-6244-4750-828B-C409CF2D901C}"/>
            </c:ext>
          </c:extLst>
        </c:ser>
        <c:ser>
          <c:idx val="2"/>
          <c:order val="2"/>
          <c:tx>
            <c:strRef>
              <c:f>'Example pg 406 = var'!$R$3</c:f>
              <c:strCache>
                <c:ptCount val="1"/>
                <c:pt idx="0">
                  <c:v>Buying from a Stranger</c:v>
                </c:pt>
              </c:strCache>
            </c:strRef>
          </c:tx>
          <c:spPr>
            <a:ln w="28575">
              <a:noFill/>
            </a:ln>
          </c:spPr>
          <c:xVal>
            <c:numRef>
              <c:f>'Example pg 406 = var'!$O$4:$O$20</c:f>
              <c:numCache>
                <c:formatCode>General</c:formatCode>
                <c:ptCount val="17"/>
                <c:pt idx="0">
                  <c:v>275</c:v>
                </c:pt>
                <c:pt idx="1">
                  <c:v>300</c:v>
                </c:pt>
                <c:pt idx="2">
                  <c:v>260</c:v>
                </c:pt>
                <c:pt idx="3">
                  <c:v>300</c:v>
                </c:pt>
                <c:pt idx="4">
                  <c:v>255</c:v>
                </c:pt>
                <c:pt idx="5">
                  <c:v>275</c:v>
                </c:pt>
                <c:pt idx="6">
                  <c:v>290</c:v>
                </c:pt>
                <c:pt idx="7">
                  <c:v>300</c:v>
                </c:pt>
                <c:pt idx="8">
                  <c:v>281.875</c:v>
                </c:pt>
                <c:pt idx="9">
                  <c:v>260</c:v>
                </c:pt>
                <c:pt idx="10">
                  <c:v>250</c:v>
                </c:pt>
                <c:pt idx="11">
                  <c:v>175</c:v>
                </c:pt>
                <c:pt idx="12">
                  <c:v>130</c:v>
                </c:pt>
                <c:pt idx="13">
                  <c:v>200</c:v>
                </c:pt>
                <c:pt idx="14">
                  <c:v>225</c:v>
                </c:pt>
                <c:pt idx="15">
                  <c:v>240</c:v>
                </c:pt>
                <c:pt idx="16">
                  <c:v>211.42857142857142</c:v>
                </c:pt>
              </c:numCache>
            </c:numRef>
          </c:xVal>
          <c:yVal>
            <c:numRef>
              <c:f>'Example pg 406 = var'!$R$4:$R$20</c:f>
              <c:numCache>
                <c:formatCode>General</c:formatCode>
                <c:ptCount val="17"/>
                <c:pt idx="9">
                  <c:v>1</c:v>
                </c:pt>
                <c:pt idx="10">
                  <c:v>1</c:v>
                </c:pt>
                <c:pt idx="11">
                  <c:v>1</c:v>
                </c:pt>
                <c:pt idx="12">
                  <c:v>1</c:v>
                </c:pt>
                <c:pt idx="13">
                  <c:v>1</c:v>
                </c:pt>
                <c:pt idx="14">
                  <c:v>1</c:v>
                </c:pt>
                <c:pt idx="15">
                  <c:v>1</c:v>
                </c:pt>
              </c:numCache>
            </c:numRef>
          </c:yVal>
          <c:smooth val="0"/>
          <c:extLst>
            <c:ext xmlns:c16="http://schemas.microsoft.com/office/drawing/2014/chart" uri="{C3380CC4-5D6E-409C-BE32-E72D297353CC}">
              <c16:uniqueId val="{00000002-6244-4750-828B-C409CF2D901C}"/>
            </c:ext>
          </c:extLst>
        </c:ser>
        <c:ser>
          <c:idx val="3"/>
          <c:order val="3"/>
          <c:tx>
            <c:strRef>
              <c:f>'Example pg 406 = var'!$S$3</c:f>
              <c:strCache>
                <c:ptCount val="1"/>
                <c:pt idx="0">
                  <c:v>Stranger Mean</c:v>
                </c:pt>
              </c:strCache>
            </c:strRef>
          </c:tx>
          <c:spPr>
            <a:ln w="28575">
              <a:noFill/>
            </a:ln>
          </c:spPr>
          <c:marker>
            <c:symbol val="diamond"/>
            <c:size val="7"/>
          </c:marker>
          <c:xVal>
            <c:numRef>
              <c:f>'Example pg 406 = var'!$O$4:$O$20</c:f>
              <c:numCache>
                <c:formatCode>General</c:formatCode>
                <c:ptCount val="17"/>
                <c:pt idx="0">
                  <c:v>275</c:v>
                </c:pt>
                <c:pt idx="1">
                  <c:v>300</c:v>
                </c:pt>
                <c:pt idx="2">
                  <c:v>260</c:v>
                </c:pt>
                <c:pt idx="3">
                  <c:v>300</c:v>
                </c:pt>
                <c:pt idx="4">
                  <c:v>255</c:v>
                </c:pt>
                <c:pt idx="5">
                  <c:v>275</c:v>
                </c:pt>
                <c:pt idx="6">
                  <c:v>290</c:v>
                </c:pt>
                <c:pt idx="7">
                  <c:v>300</c:v>
                </c:pt>
                <c:pt idx="8">
                  <c:v>281.875</c:v>
                </c:pt>
                <c:pt idx="9">
                  <c:v>260</c:v>
                </c:pt>
                <c:pt idx="10">
                  <c:v>250</c:v>
                </c:pt>
                <c:pt idx="11">
                  <c:v>175</c:v>
                </c:pt>
                <c:pt idx="12">
                  <c:v>130</c:v>
                </c:pt>
                <c:pt idx="13">
                  <c:v>200</c:v>
                </c:pt>
                <c:pt idx="14">
                  <c:v>225</c:v>
                </c:pt>
                <c:pt idx="15">
                  <c:v>240</c:v>
                </c:pt>
                <c:pt idx="16">
                  <c:v>211.42857142857142</c:v>
                </c:pt>
              </c:numCache>
            </c:numRef>
          </c:xVal>
          <c:yVal>
            <c:numRef>
              <c:f>'Example pg 406 = var'!$S$4:$S$20</c:f>
              <c:numCache>
                <c:formatCode>General</c:formatCode>
                <c:ptCount val="17"/>
                <c:pt idx="16">
                  <c:v>0.8</c:v>
                </c:pt>
              </c:numCache>
            </c:numRef>
          </c:yVal>
          <c:smooth val="0"/>
          <c:extLst>
            <c:ext xmlns:c16="http://schemas.microsoft.com/office/drawing/2014/chart" uri="{C3380CC4-5D6E-409C-BE32-E72D297353CC}">
              <c16:uniqueId val="{00000003-6244-4750-828B-C409CF2D901C}"/>
            </c:ext>
          </c:extLst>
        </c:ser>
        <c:dLbls>
          <c:showLegendKey val="0"/>
          <c:showVal val="0"/>
          <c:showCatName val="0"/>
          <c:showSerName val="0"/>
          <c:showPercent val="0"/>
          <c:showBubbleSize val="0"/>
        </c:dLbls>
        <c:axId val="966510528"/>
        <c:axId val="1"/>
      </c:scatterChart>
      <c:valAx>
        <c:axId val="966510528"/>
        <c:scaling>
          <c:orientation val="minMax"/>
          <c:min val="100"/>
        </c:scaling>
        <c:delete val="0"/>
        <c:axPos val="b"/>
        <c:title>
          <c:tx>
            <c:rich>
              <a:bodyPr/>
              <a:lstStyle/>
              <a:p>
                <a:pPr>
                  <a:defRPr sz="1000" b="1" i="0" u="none" strike="noStrike" baseline="0">
                    <a:solidFill>
                      <a:srgbClr val="000000"/>
                    </a:solidFill>
                    <a:latin typeface="Calibri"/>
                    <a:ea typeface="Calibri"/>
                    <a:cs typeface="Calibri"/>
                  </a:defRPr>
                </a:pPr>
                <a:r>
                  <a:rPr lang="en-US"/>
                  <a:t>Offered Price in $</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FFFFFF"/>
                </a:solidFill>
                <a:latin typeface="Calibri"/>
                <a:ea typeface="Calibri"/>
                <a:cs typeface="Calibri"/>
              </a:defRPr>
            </a:pPr>
            <a:endParaRPr lang="en-US"/>
          </a:p>
        </c:txPr>
        <c:crossAx val="966510528"/>
        <c:crosses val="autoZero"/>
        <c:crossBetween val="midCat"/>
      </c:valAx>
    </c:plotArea>
    <c:legend>
      <c:legendPos val="r"/>
      <c:layout>
        <c:manualLayout>
          <c:xMode val="edge"/>
          <c:yMode val="edge"/>
          <c:x val="0.7096733694805003"/>
          <c:y val="0.11456974657828788"/>
          <c:w val="0.23642488509161075"/>
          <c:h val="0.54487121313225673"/>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43022376440233E-2"/>
          <c:y val="8.3634799887302227E-2"/>
          <c:w val="0.64968850927532373"/>
          <c:h val="0.67168824235953561"/>
        </c:manualLayout>
      </c:layout>
      <c:scatterChart>
        <c:scatterStyle val="lineMarker"/>
        <c:varyColors val="0"/>
        <c:ser>
          <c:idx val="0"/>
          <c:order val="0"/>
          <c:tx>
            <c:strRef>
              <c:f>'Example pg 406 = var'!$P$3</c:f>
              <c:strCache>
                <c:ptCount val="1"/>
                <c:pt idx="0">
                  <c:v>Buying from a Friend</c:v>
                </c:pt>
              </c:strCache>
            </c:strRef>
          </c:tx>
          <c:spPr>
            <a:ln w="28575">
              <a:noFill/>
            </a:ln>
          </c:spPr>
          <c:marker>
            <c:symbol val="triangle"/>
            <c:size val="7"/>
          </c:marker>
          <c:xVal>
            <c:numRef>
              <c:f>'Example pg 406 = var'!$O$4:$O$20</c:f>
              <c:numCache>
                <c:formatCode>General</c:formatCode>
                <c:ptCount val="17"/>
                <c:pt idx="0">
                  <c:v>275</c:v>
                </c:pt>
                <c:pt idx="1">
                  <c:v>300</c:v>
                </c:pt>
                <c:pt idx="2">
                  <c:v>260</c:v>
                </c:pt>
                <c:pt idx="3">
                  <c:v>300</c:v>
                </c:pt>
                <c:pt idx="4">
                  <c:v>255</c:v>
                </c:pt>
                <c:pt idx="5">
                  <c:v>275</c:v>
                </c:pt>
                <c:pt idx="6">
                  <c:v>290</c:v>
                </c:pt>
                <c:pt idx="7">
                  <c:v>300</c:v>
                </c:pt>
                <c:pt idx="8">
                  <c:v>281.875</c:v>
                </c:pt>
                <c:pt idx="9">
                  <c:v>260</c:v>
                </c:pt>
                <c:pt idx="10">
                  <c:v>250</c:v>
                </c:pt>
                <c:pt idx="11">
                  <c:v>175</c:v>
                </c:pt>
                <c:pt idx="12">
                  <c:v>130</c:v>
                </c:pt>
                <c:pt idx="13">
                  <c:v>200</c:v>
                </c:pt>
                <c:pt idx="14">
                  <c:v>225</c:v>
                </c:pt>
                <c:pt idx="15">
                  <c:v>240</c:v>
                </c:pt>
                <c:pt idx="16">
                  <c:v>211.42857142857142</c:v>
                </c:pt>
              </c:numCache>
            </c:numRef>
          </c:xVal>
          <c:yVal>
            <c:numRef>
              <c:f>'Example pg 406 = var'!$P$4:$P$20</c:f>
              <c:numCache>
                <c:formatCode>General</c:formatCode>
                <c:ptCount val="17"/>
                <c:pt idx="0">
                  <c:v>2</c:v>
                </c:pt>
                <c:pt idx="1">
                  <c:v>2</c:v>
                </c:pt>
                <c:pt idx="2">
                  <c:v>2</c:v>
                </c:pt>
                <c:pt idx="3">
                  <c:v>2</c:v>
                </c:pt>
                <c:pt idx="4">
                  <c:v>2</c:v>
                </c:pt>
                <c:pt idx="5">
                  <c:v>2</c:v>
                </c:pt>
                <c:pt idx="6">
                  <c:v>2</c:v>
                </c:pt>
                <c:pt idx="7">
                  <c:v>2</c:v>
                </c:pt>
              </c:numCache>
            </c:numRef>
          </c:yVal>
          <c:smooth val="0"/>
          <c:extLst>
            <c:ext xmlns:c16="http://schemas.microsoft.com/office/drawing/2014/chart" uri="{C3380CC4-5D6E-409C-BE32-E72D297353CC}">
              <c16:uniqueId val="{00000000-6355-43F8-8D28-D2B798A6D04A}"/>
            </c:ext>
          </c:extLst>
        </c:ser>
        <c:ser>
          <c:idx val="1"/>
          <c:order val="1"/>
          <c:tx>
            <c:strRef>
              <c:f>'Example pg 406 = var'!$Q$3</c:f>
              <c:strCache>
                <c:ptCount val="1"/>
                <c:pt idx="0">
                  <c:v>Friend Mean</c:v>
                </c:pt>
              </c:strCache>
            </c:strRef>
          </c:tx>
          <c:spPr>
            <a:ln w="28575">
              <a:noFill/>
            </a:ln>
          </c:spPr>
          <c:marker>
            <c:symbol val="diamond"/>
            <c:size val="7"/>
          </c:marker>
          <c:xVal>
            <c:numRef>
              <c:f>'Example pg 406 = var'!$O$4:$O$20</c:f>
              <c:numCache>
                <c:formatCode>General</c:formatCode>
                <c:ptCount val="17"/>
                <c:pt idx="0">
                  <c:v>275</c:v>
                </c:pt>
                <c:pt idx="1">
                  <c:v>300</c:v>
                </c:pt>
                <c:pt idx="2">
                  <c:v>260</c:v>
                </c:pt>
                <c:pt idx="3">
                  <c:v>300</c:v>
                </c:pt>
                <c:pt idx="4">
                  <c:v>255</c:v>
                </c:pt>
                <c:pt idx="5">
                  <c:v>275</c:v>
                </c:pt>
                <c:pt idx="6">
                  <c:v>290</c:v>
                </c:pt>
                <c:pt idx="7">
                  <c:v>300</c:v>
                </c:pt>
                <c:pt idx="8">
                  <c:v>281.875</c:v>
                </c:pt>
                <c:pt idx="9">
                  <c:v>260</c:v>
                </c:pt>
                <c:pt idx="10">
                  <c:v>250</c:v>
                </c:pt>
                <c:pt idx="11">
                  <c:v>175</c:v>
                </c:pt>
                <c:pt idx="12">
                  <c:v>130</c:v>
                </c:pt>
                <c:pt idx="13">
                  <c:v>200</c:v>
                </c:pt>
                <c:pt idx="14">
                  <c:v>225</c:v>
                </c:pt>
                <c:pt idx="15">
                  <c:v>240</c:v>
                </c:pt>
                <c:pt idx="16">
                  <c:v>211.42857142857142</c:v>
                </c:pt>
              </c:numCache>
            </c:numRef>
          </c:xVal>
          <c:yVal>
            <c:numRef>
              <c:f>'Example pg 406 = var'!$Q$4:$Q$20</c:f>
              <c:numCache>
                <c:formatCode>General</c:formatCode>
                <c:ptCount val="17"/>
                <c:pt idx="8">
                  <c:v>1.8</c:v>
                </c:pt>
              </c:numCache>
            </c:numRef>
          </c:yVal>
          <c:smooth val="0"/>
          <c:extLst>
            <c:ext xmlns:c16="http://schemas.microsoft.com/office/drawing/2014/chart" uri="{C3380CC4-5D6E-409C-BE32-E72D297353CC}">
              <c16:uniqueId val="{00000001-6355-43F8-8D28-D2B798A6D04A}"/>
            </c:ext>
          </c:extLst>
        </c:ser>
        <c:ser>
          <c:idx val="2"/>
          <c:order val="2"/>
          <c:tx>
            <c:strRef>
              <c:f>'Example pg 406 = var'!$R$3</c:f>
              <c:strCache>
                <c:ptCount val="1"/>
                <c:pt idx="0">
                  <c:v>Buying from a Stranger</c:v>
                </c:pt>
              </c:strCache>
            </c:strRef>
          </c:tx>
          <c:spPr>
            <a:ln w="28575">
              <a:noFill/>
            </a:ln>
          </c:spPr>
          <c:xVal>
            <c:numRef>
              <c:f>'Example pg 406 = var'!$O$4:$O$20</c:f>
              <c:numCache>
                <c:formatCode>General</c:formatCode>
                <c:ptCount val="17"/>
                <c:pt idx="0">
                  <c:v>275</c:v>
                </c:pt>
                <c:pt idx="1">
                  <c:v>300</c:v>
                </c:pt>
                <c:pt idx="2">
                  <c:v>260</c:v>
                </c:pt>
                <c:pt idx="3">
                  <c:v>300</c:v>
                </c:pt>
                <c:pt idx="4">
                  <c:v>255</c:v>
                </c:pt>
                <c:pt idx="5">
                  <c:v>275</c:v>
                </c:pt>
                <c:pt idx="6">
                  <c:v>290</c:v>
                </c:pt>
                <c:pt idx="7">
                  <c:v>300</c:v>
                </c:pt>
                <c:pt idx="8">
                  <c:v>281.875</c:v>
                </c:pt>
                <c:pt idx="9">
                  <c:v>260</c:v>
                </c:pt>
                <c:pt idx="10">
                  <c:v>250</c:v>
                </c:pt>
                <c:pt idx="11">
                  <c:v>175</c:v>
                </c:pt>
                <c:pt idx="12">
                  <c:v>130</c:v>
                </c:pt>
                <c:pt idx="13">
                  <c:v>200</c:v>
                </c:pt>
                <c:pt idx="14">
                  <c:v>225</c:v>
                </c:pt>
                <c:pt idx="15">
                  <c:v>240</c:v>
                </c:pt>
                <c:pt idx="16">
                  <c:v>211.42857142857142</c:v>
                </c:pt>
              </c:numCache>
            </c:numRef>
          </c:xVal>
          <c:yVal>
            <c:numRef>
              <c:f>'Example pg 406 = var'!$R$4:$R$20</c:f>
              <c:numCache>
                <c:formatCode>General</c:formatCode>
                <c:ptCount val="17"/>
                <c:pt idx="9">
                  <c:v>1</c:v>
                </c:pt>
                <c:pt idx="10">
                  <c:v>1</c:v>
                </c:pt>
                <c:pt idx="11">
                  <c:v>1</c:v>
                </c:pt>
                <c:pt idx="12">
                  <c:v>1</c:v>
                </c:pt>
                <c:pt idx="13">
                  <c:v>1</c:v>
                </c:pt>
                <c:pt idx="14">
                  <c:v>1</c:v>
                </c:pt>
                <c:pt idx="15">
                  <c:v>1</c:v>
                </c:pt>
              </c:numCache>
            </c:numRef>
          </c:yVal>
          <c:smooth val="0"/>
          <c:extLst>
            <c:ext xmlns:c16="http://schemas.microsoft.com/office/drawing/2014/chart" uri="{C3380CC4-5D6E-409C-BE32-E72D297353CC}">
              <c16:uniqueId val="{00000002-6355-43F8-8D28-D2B798A6D04A}"/>
            </c:ext>
          </c:extLst>
        </c:ser>
        <c:ser>
          <c:idx val="3"/>
          <c:order val="3"/>
          <c:tx>
            <c:strRef>
              <c:f>'Example pg 406 = var'!$S$3</c:f>
              <c:strCache>
                <c:ptCount val="1"/>
                <c:pt idx="0">
                  <c:v>Stranger Mean</c:v>
                </c:pt>
              </c:strCache>
            </c:strRef>
          </c:tx>
          <c:spPr>
            <a:ln w="28575">
              <a:noFill/>
            </a:ln>
          </c:spPr>
          <c:marker>
            <c:symbol val="diamond"/>
            <c:size val="7"/>
          </c:marker>
          <c:xVal>
            <c:numRef>
              <c:f>'Example pg 406 = var'!$O$4:$O$20</c:f>
              <c:numCache>
                <c:formatCode>General</c:formatCode>
                <c:ptCount val="17"/>
                <c:pt idx="0">
                  <c:v>275</c:v>
                </c:pt>
                <c:pt idx="1">
                  <c:v>300</c:v>
                </c:pt>
                <c:pt idx="2">
                  <c:v>260</c:v>
                </c:pt>
                <c:pt idx="3">
                  <c:v>300</c:v>
                </c:pt>
                <c:pt idx="4">
                  <c:v>255</c:v>
                </c:pt>
                <c:pt idx="5">
                  <c:v>275</c:v>
                </c:pt>
                <c:pt idx="6">
                  <c:v>290</c:v>
                </c:pt>
                <c:pt idx="7">
                  <c:v>300</c:v>
                </c:pt>
                <c:pt idx="8">
                  <c:v>281.875</c:v>
                </c:pt>
                <c:pt idx="9">
                  <c:v>260</c:v>
                </c:pt>
                <c:pt idx="10">
                  <c:v>250</c:v>
                </c:pt>
                <c:pt idx="11">
                  <c:v>175</c:v>
                </c:pt>
                <c:pt idx="12">
                  <c:v>130</c:v>
                </c:pt>
                <c:pt idx="13">
                  <c:v>200</c:v>
                </c:pt>
                <c:pt idx="14">
                  <c:v>225</c:v>
                </c:pt>
                <c:pt idx="15">
                  <c:v>240</c:v>
                </c:pt>
                <c:pt idx="16">
                  <c:v>211.42857142857142</c:v>
                </c:pt>
              </c:numCache>
            </c:numRef>
          </c:xVal>
          <c:yVal>
            <c:numRef>
              <c:f>'Example pg 406 = var'!$S$4:$S$20</c:f>
              <c:numCache>
                <c:formatCode>General</c:formatCode>
                <c:ptCount val="17"/>
                <c:pt idx="16">
                  <c:v>0.8</c:v>
                </c:pt>
              </c:numCache>
            </c:numRef>
          </c:yVal>
          <c:smooth val="0"/>
          <c:extLst>
            <c:ext xmlns:c16="http://schemas.microsoft.com/office/drawing/2014/chart" uri="{C3380CC4-5D6E-409C-BE32-E72D297353CC}">
              <c16:uniqueId val="{00000003-6355-43F8-8D28-D2B798A6D04A}"/>
            </c:ext>
          </c:extLst>
        </c:ser>
        <c:dLbls>
          <c:showLegendKey val="0"/>
          <c:showVal val="0"/>
          <c:showCatName val="0"/>
          <c:showSerName val="0"/>
          <c:showPercent val="0"/>
          <c:showBubbleSize val="0"/>
        </c:dLbls>
        <c:axId val="808746736"/>
        <c:axId val="1"/>
      </c:scatterChart>
      <c:valAx>
        <c:axId val="808746736"/>
        <c:scaling>
          <c:orientation val="minMax"/>
          <c:min val="100"/>
        </c:scaling>
        <c:delete val="0"/>
        <c:axPos val="b"/>
        <c:title>
          <c:tx>
            <c:rich>
              <a:bodyPr/>
              <a:lstStyle/>
              <a:p>
                <a:pPr>
                  <a:defRPr sz="1000" b="1" i="0" u="none" strike="noStrike" baseline="0">
                    <a:solidFill>
                      <a:srgbClr val="000000"/>
                    </a:solidFill>
                    <a:latin typeface="Calibri"/>
                    <a:ea typeface="Calibri"/>
                    <a:cs typeface="Calibri"/>
                  </a:defRPr>
                </a:pPr>
                <a:r>
                  <a:rPr lang="en-US"/>
                  <a:t>Offered Price in $</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FFFFFF"/>
                </a:solidFill>
                <a:latin typeface="Calibri"/>
                <a:ea typeface="Calibri"/>
                <a:cs typeface="Calibri"/>
              </a:defRPr>
            </a:pPr>
            <a:endParaRPr lang="en-US"/>
          </a:p>
        </c:txPr>
        <c:crossAx val="808746736"/>
        <c:crosses val="autoZero"/>
        <c:crossBetween val="midCat"/>
      </c:valAx>
    </c:plotArea>
    <c:legend>
      <c:legendPos val="r"/>
      <c:layout>
        <c:manualLayout>
          <c:xMode val="edge"/>
          <c:yMode val="edge"/>
          <c:x val="0.7096733694805003"/>
          <c:y val="0.11456974657828788"/>
          <c:w val="0.23642488509161075"/>
          <c:h val="0.54487121313225673"/>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3.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chart" Target="../charts/chart3.xml"/></Relationships>
</file>

<file path=xl/drawings/_rels/drawing14.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chart" Target="../charts/chart4.xml"/></Relationships>
</file>

<file path=xl/drawings/_rels/drawing15.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chart" Target="../charts/chart1.xml"/><Relationship Id="rId1" Type="http://schemas.openxmlformats.org/officeDocument/2006/relationships/image" Target="../media/image10.png"/><Relationship Id="rId4"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5" Type="http://schemas.openxmlformats.org/officeDocument/2006/relationships/image" Target="../media/image9.emf"/><Relationship Id="rId4"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26.emf"/><Relationship Id="rId2" Type="http://schemas.openxmlformats.org/officeDocument/2006/relationships/image" Target="../media/image25.emf"/><Relationship Id="rId1" Type="http://schemas.openxmlformats.org/officeDocument/2006/relationships/image" Target="../media/image24.emf"/><Relationship Id="rId5" Type="http://schemas.openxmlformats.org/officeDocument/2006/relationships/image" Target="../media/image28.emf"/><Relationship Id="rId4" Type="http://schemas.openxmlformats.org/officeDocument/2006/relationships/image" Target="../media/image27.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31.emf"/><Relationship Id="rId2" Type="http://schemas.openxmlformats.org/officeDocument/2006/relationships/image" Target="../media/image30.emf"/><Relationship Id="rId1" Type="http://schemas.openxmlformats.org/officeDocument/2006/relationships/image" Target="../media/image29.emf"/><Relationship Id="rId4" Type="http://schemas.openxmlformats.org/officeDocument/2006/relationships/image" Target="../media/image3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7.emf"/></Relationships>
</file>

<file path=xl/drawings/drawing1.xml><?xml version="1.0" encoding="utf-8"?>
<xdr:wsDr xmlns:xdr="http://schemas.openxmlformats.org/drawingml/2006/spreadsheetDrawing" xmlns:a="http://schemas.openxmlformats.org/drawingml/2006/main">
  <xdr:twoCellAnchor>
    <xdr:from>
      <xdr:col>0</xdr:col>
      <xdr:colOff>95250</xdr:colOff>
      <xdr:row>0</xdr:row>
      <xdr:rowOff>47625</xdr:rowOff>
    </xdr:from>
    <xdr:to>
      <xdr:col>13</xdr:col>
      <xdr:colOff>0</xdr:colOff>
      <xdr:row>21</xdr:row>
      <xdr:rowOff>57150</xdr:rowOff>
    </xdr:to>
    <xdr:sp macro="" textlink="">
      <xdr:nvSpPr>
        <xdr:cNvPr id="2049" name="Text 1">
          <a:extLst>
            <a:ext uri="{FF2B5EF4-FFF2-40B4-BE49-F238E27FC236}">
              <a16:creationId xmlns:a16="http://schemas.microsoft.com/office/drawing/2014/main" id="{00000000-0008-0000-0000-000001080000}"/>
            </a:ext>
          </a:extLst>
        </xdr:cNvPr>
        <xdr:cNvSpPr txBox="1">
          <a:spLocks noChangeArrowheads="1"/>
        </xdr:cNvSpPr>
      </xdr:nvSpPr>
      <xdr:spPr bwMode="auto">
        <a:xfrm>
          <a:off x="95250" y="47625"/>
          <a:ext cx="7829550" cy="340995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US" sz="1600" b="1" i="0" strike="noStrike">
              <a:solidFill>
                <a:srgbClr val="0000FF"/>
              </a:solidFill>
              <a:latin typeface="Arial"/>
              <a:cs typeface="Arial"/>
            </a:rPr>
            <a:t>Independent sampling</a:t>
          </a:r>
          <a:r>
            <a:rPr lang="en-US" sz="1600" b="0" i="0" strike="noStrike">
              <a:solidFill>
                <a:srgbClr val="0000FF"/>
              </a:solidFill>
              <a:latin typeface="Arial"/>
              <a:cs typeface="Arial"/>
            </a:rPr>
            <a:t> </a:t>
          </a:r>
          <a:r>
            <a:rPr lang="en-US" sz="1400" b="0" i="0" strike="noStrike">
              <a:solidFill>
                <a:srgbClr val="0000FF"/>
              </a:solidFill>
              <a:latin typeface="Arial"/>
              <a:cs typeface="Arial"/>
            </a:rPr>
            <a:t>occurs when the samples for each group are selected independently of those selected for other groups.</a:t>
          </a:r>
        </a:p>
        <a:p>
          <a:pPr algn="l" rtl="0">
            <a:defRPr sz="1000"/>
          </a:pPr>
          <a:r>
            <a:rPr lang="en-US" sz="1600" b="1" i="0" strike="noStrike">
              <a:solidFill>
                <a:srgbClr val="008080"/>
              </a:solidFill>
              <a:latin typeface="Arial"/>
              <a:cs typeface="Arial"/>
            </a:rPr>
            <a:t>Paired sampling</a:t>
          </a:r>
          <a:r>
            <a:rPr lang="en-US" sz="1400" b="0" i="0" strike="noStrike">
              <a:solidFill>
                <a:srgbClr val="008080"/>
              </a:solidFill>
              <a:latin typeface="Arial"/>
              <a:cs typeface="Arial"/>
            </a:rPr>
            <a:t> occurs when sampling from two groups and the sample data for one group can be matched pair-wise with the data from the other group.</a:t>
          </a:r>
          <a:endParaRPr lang="en-US" sz="1400" b="0" i="0" strike="noStrike">
            <a:solidFill>
              <a:srgbClr val="0000FF"/>
            </a:solidFill>
            <a:latin typeface="Arial"/>
            <a:cs typeface="Arial"/>
          </a:endParaRPr>
        </a:p>
        <a:p>
          <a:pPr algn="l" rtl="0">
            <a:defRPr sz="1000"/>
          </a:pPr>
          <a:r>
            <a:rPr lang="en-US" sz="1400" b="0" i="0" strike="noStrike">
              <a:solidFill>
                <a:srgbClr val="000000"/>
              </a:solidFill>
              <a:latin typeface="Arial"/>
              <a:cs typeface="Arial"/>
            </a:rPr>
            <a:t>The type of sampling method determines the type of analysis method.  A paired analysis is not proper for independent sampling and vice versa.  </a:t>
          </a:r>
        </a:p>
        <a:p>
          <a:pPr algn="l" rtl="0">
            <a:defRPr sz="1000"/>
          </a:pPr>
          <a:endParaRPr lang="en-US" sz="1400" b="0" i="0" strike="noStrike">
            <a:solidFill>
              <a:srgbClr val="000000"/>
            </a:solidFill>
            <a:latin typeface="Arial"/>
            <a:cs typeface="Arial"/>
          </a:endParaRPr>
        </a:p>
        <a:p>
          <a:pPr algn="l" rtl="0">
            <a:defRPr sz="1000"/>
          </a:pPr>
          <a:r>
            <a:rPr lang="en-US" sz="1400" b="0" i="0" strike="noStrike">
              <a:solidFill>
                <a:srgbClr val="000000"/>
              </a:solidFill>
              <a:latin typeface="Arial"/>
              <a:cs typeface="Arial"/>
            </a:rPr>
            <a:t>Guide for selecting the better type of sampling</a:t>
          </a:r>
        </a:p>
        <a:p>
          <a:pPr algn="l" rtl="0">
            <a:defRPr sz="1000"/>
          </a:pPr>
          <a:r>
            <a:rPr lang="en-US" sz="1400" b="0" i="0" strike="noStrike">
              <a:solidFill>
                <a:srgbClr val="008000"/>
              </a:solidFill>
              <a:latin typeface="Arial"/>
              <a:cs typeface="Arial"/>
            </a:rPr>
            <a:t>If one suspects that there is significant variability from sampling unit to sampling unit (case to case) that can be attributed to characteristics of the samping unit (case) then, if possible, one should pair observations in a way that would provide pairs of observations that have the same characteristics for both observations in the pair.</a:t>
          </a:r>
          <a:endParaRPr lang="en-US" sz="1400" b="0" i="0" strike="noStrike">
            <a:solidFill>
              <a:srgbClr val="0000FF"/>
            </a:solidFill>
            <a:latin typeface="Arial"/>
            <a:cs typeface="Arial"/>
          </a:endParaRPr>
        </a:p>
        <a:p>
          <a:pPr algn="l" rtl="0">
            <a:defRPr sz="1000"/>
          </a:pPr>
          <a:r>
            <a:rPr lang="en-US" sz="1400" b="0" i="0" strike="noStrike">
              <a:solidFill>
                <a:srgbClr val="0000FF"/>
              </a:solidFill>
              <a:latin typeface="Arial"/>
              <a:cs typeface="Arial"/>
            </a:rPr>
            <a:t>If this is not the case or not possible then independent samples should be selected.</a:t>
          </a:r>
          <a:endParaRPr lang="en-US" sz="1400" b="0" i="0" strike="noStrike">
            <a:solidFill>
              <a:srgbClr val="000000"/>
            </a:solidFill>
            <a:latin typeface="Arial"/>
            <a:cs typeface="Arial"/>
          </a:endParaRPr>
        </a:p>
        <a:p>
          <a:pPr algn="l" rtl="0">
            <a:defRPr sz="1000"/>
          </a:pPr>
          <a:endParaRPr lang="en-US" sz="1400" b="0" i="0" strike="noStrike">
            <a:solidFill>
              <a:srgbClr val="000000"/>
            </a:solidFill>
            <a:latin typeface="Arial"/>
            <a:cs typeface="Arial"/>
          </a:endParaRPr>
        </a:p>
        <a:p>
          <a:pPr algn="l" rtl="0">
            <a:defRPr sz="1000"/>
          </a:pPr>
          <a:endParaRPr lang="en-US" sz="1400" b="0" i="0" strike="noStrike">
            <a:solidFill>
              <a:srgbClr val="000000"/>
            </a:solidFill>
            <a:latin typeface="Arial"/>
            <a:cs typeface="Arial"/>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285750</xdr:colOff>
          <xdr:row>3</xdr:row>
          <xdr:rowOff>19050</xdr:rowOff>
        </xdr:from>
        <xdr:to>
          <xdr:col>4</xdr:col>
          <xdr:colOff>1247775</xdr:colOff>
          <xdr:row>6</xdr:row>
          <xdr:rowOff>0</xdr:rowOff>
        </xdr:to>
        <xdr:sp macro="" textlink="">
          <xdr:nvSpPr>
            <xdr:cNvPr id="4101" name="Picture 5" hidden="1">
              <a:extLst>
                <a:ext uri="{63B3BB69-23CF-44E3-9099-C40C66FF867C}">
                  <a14:compatExt spid="_x0000_s4101"/>
                </a:ext>
                <a:ext uri="{FF2B5EF4-FFF2-40B4-BE49-F238E27FC236}">
                  <a16:creationId xmlns:a16="http://schemas.microsoft.com/office/drawing/2014/main" id="{00000000-0008-0000-0A00-000005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6</xdr:row>
          <xdr:rowOff>142875</xdr:rowOff>
        </xdr:from>
        <xdr:to>
          <xdr:col>4</xdr:col>
          <xdr:colOff>1466850</xdr:colOff>
          <xdr:row>9</xdr:row>
          <xdr:rowOff>19050</xdr:rowOff>
        </xdr:to>
        <xdr:sp macro="" textlink="">
          <xdr:nvSpPr>
            <xdr:cNvPr id="4102" name="Picture 6" hidden="1">
              <a:extLst>
                <a:ext uri="{63B3BB69-23CF-44E3-9099-C40C66FF867C}">
                  <a14:compatExt spid="_x0000_s4102"/>
                </a:ext>
                <a:ext uri="{FF2B5EF4-FFF2-40B4-BE49-F238E27FC236}">
                  <a16:creationId xmlns:a16="http://schemas.microsoft.com/office/drawing/2014/main" id="{00000000-0008-0000-0A00-000006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11</xdr:row>
          <xdr:rowOff>19050</xdr:rowOff>
        </xdr:from>
        <xdr:to>
          <xdr:col>4</xdr:col>
          <xdr:colOff>1409700</xdr:colOff>
          <xdr:row>13</xdr:row>
          <xdr:rowOff>190500</xdr:rowOff>
        </xdr:to>
        <xdr:sp macro="" textlink="">
          <xdr:nvSpPr>
            <xdr:cNvPr id="4103" name="Picture 7" hidden="1">
              <a:extLst>
                <a:ext uri="{63B3BB69-23CF-44E3-9099-C40C66FF867C}">
                  <a14:compatExt spid="_x0000_s4103"/>
                </a:ext>
                <a:ext uri="{FF2B5EF4-FFF2-40B4-BE49-F238E27FC236}">
                  <a16:creationId xmlns:a16="http://schemas.microsoft.com/office/drawing/2014/main" id="{00000000-0008-0000-0A00-000007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12</xdr:row>
          <xdr:rowOff>0</xdr:rowOff>
        </xdr:from>
        <xdr:to>
          <xdr:col>6</xdr:col>
          <xdr:colOff>1438275</xdr:colOff>
          <xdr:row>21</xdr:row>
          <xdr:rowOff>85725</xdr:rowOff>
        </xdr:to>
        <xdr:sp macro="" textlink="">
          <xdr:nvSpPr>
            <xdr:cNvPr id="4104" name="Picture 8" hidden="1">
              <a:extLst>
                <a:ext uri="{63B3BB69-23CF-44E3-9099-C40C66FF867C}">
                  <a14:compatExt spid="_x0000_s4104"/>
                </a:ext>
                <a:ext uri="{FF2B5EF4-FFF2-40B4-BE49-F238E27FC236}">
                  <a16:creationId xmlns:a16="http://schemas.microsoft.com/office/drawing/2014/main" id="{00000000-0008-0000-0A00-000008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2</xdr:row>
          <xdr:rowOff>28575</xdr:rowOff>
        </xdr:from>
        <xdr:to>
          <xdr:col>4</xdr:col>
          <xdr:colOff>1057275</xdr:colOff>
          <xdr:row>2</xdr:row>
          <xdr:rowOff>304800</xdr:rowOff>
        </xdr:to>
        <xdr:sp macro="" textlink="">
          <xdr:nvSpPr>
            <xdr:cNvPr id="4106" name="Object 10" hidden="1">
              <a:extLst>
                <a:ext uri="{63B3BB69-23CF-44E3-9099-C40C66FF867C}">
                  <a14:compatExt spid="_x0000_s4106"/>
                </a:ext>
                <a:ext uri="{FF2B5EF4-FFF2-40B4-BE49-F238E27FC236}">
                  <a16:creationId xmlns:a16="http://schemas.microsoft.com/office/drawing/2014/main" id="{00000000-0008-0000-0A00-00000A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733425</xdr:colOff>
      <xdr:row>15</xdr:row>
      <xdr:rowOff>19049</xdr:rowOff>
    </xdr:from>
    <xdr:to>
      <xdr:col>2</xdr:col>
      <xdr:colOff>1143000</xdr:colOff>
      <xdr:row>18</xdr:row>
      <xdr:rowOff>47624</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733425" y="3838574"/>
              <a:ext cx="2286000" cy="733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14:m>
                <m:oMath xmlns:m="http://schemas.openxmlformats.org/officeDocument/2006/math">
                  <m:sSub>
                    <m:sSubPr>
                      <m:ctrlPr>
                        <a:rPr lang="en-US" sz="1600" i="1">
                          <a:latin typeface="Cambria Math" panose="02040503050406030204" pitchFamily="18" charset="0"/>
                        </a:rPr>
                      </m:ctrlPr>
                    </m:sSubPr>
                    <m:e>
                      <m:r>
                        <a:rPr lang="en-US" sz="1600" b="0" i="1">
                          <a:latin typeface="Cambria Math"/>
                        </a:rPr>
                        <m:t>𝑠</m:t>
                      </m:r>
                    </m:e>
                    <m:sub>
                      <m:r>
                        <a:rPr lang="en-US" sz="1600" b="0" i="1">
                          <a:latin typeface="Cambria Math"/>
                        </a:rPr>
                        <m:t>𝑝</m:t>
                      </m:r>
                    </m:sub>
                  </m:sSub>
                </m:oMath>
              </a14:m>
              <a:r>
                <a:rPr lang="en-US" sz="1600"/>
                <a:t> =</a:t>
              </a:r>
              <a14:m>
                <m:oMath xmlns:m="http://schemas.openxmlformats.org/officeDocument/2006/math">
                  <m:rad>
                    <m:radPr>
                      <m:degHide m:val="on"/>
                      <m:ctrlPr>
                        <a:rPr lang="en-US" sz="1600" i="1">
                          <a:latin typeface="Cambria Math" panose="02040503050406030204" pitchFamily="18" charset="0"/>
                        </a:rPr>
                      </m:ctrlPr>
                    </m:radPr>
                    <m:deg/>
                    <m:e>
                      <m:f>
                        <m:fPr>
                          <m:ctrlPr>
                            <a:rPr lang="en-US" sz="1600" i="1">
                              <a:latin typeface="Cambria Math" panose="02040503050406030204" pitchFamily="18" charset="0"/>
                            </a:rPr>
                          </m:ctrlPr>
                        </m:fPr>
                        <m:num>
                          <m:d>
                            <m:dPr>
                              <m:ctrlPr>
                                <a:rPr lang="en-US" sz="1600" i="1">
                                  <a:latin typeface="Cambria Math" panose="02040503050406030204" pitchFamily="18" charset="0"/>
                                </a:rPr>
                              </m:ctrlPr>
                            </m:dPr>
                            <m:e>
                              <m:r>
                                <a:rPr lang="en-US" sz="1600" b="0" i="1">
                                  <a:latin typeface="Cambria Math"/>
                                </a:rPr>
                                <m:t>𝑛</m:t>
                              </m:r>
                              <m:r>
                                <a:rPr lang="en-US" sz="1600" b="0" i="1" baseline="-25000">
                                  <a:latin typeface="Cambria Math"/>
                                </a:rPr>
                                <m:t>1</m:t>
                              </m:r>
                              <m:r>
                                <a:rPr lang="en-US" sz="1600" b="0" i="1">
                                  <a:latin typeface="Cambria Math"/>
                                </a:rPr>
                                <m:t>−1</m:t>
                              </m:r>
                            </m:e>
                          </m:d>
                          <m:r>
                            <a:rPr lang="en-US" sz="1600" b="0" i="1">
                              <a:latin typeface="Cambria Math"/>
                            </a:rPr>
                            <m:t>𝑠</m:t>
                          </m:r>
                          <m:r>
                            <a:rPr lang="en-US" sz="1600" b="0" i="1" baseline="-25000">
                              <a:latin typeface="Cambria Math"/>
                            </a:rPr>
                            <m:t>1</m:t>
                          </m:r>
                          <m:r>
                            <a:rPr lang="en-US" sz="1600" b="0" i="1" baseline="30000">
                              <a:latin typeface="Cambria Math"/>
                            </a:rPr>
                            <m:t>2</m:t>
                          </m:r>
                          <m:r>
                            <a:rPr lang="en-US" sz="1600" b="0" i="1">
                              <a:latin typeface="Cambria Math"/>
                            </a:rPr>
                            <m:t>+</m:t>
                          </m:r>
                          <m:d>
                            <m:dPr>
                              <m:ctrlPr>
                                <a:rPr lang="en-US" sz="1600" b="0" i="1">
                                  <a:latin typeface="Cambria Math" panose="02040503050406030204" pitchFamily="18" charset="0"/>
                                </a:rPr>
                              </m:ctrlPr>
                            </m:dPr>
                            <m:e>
                              <m:r>
                                <a:rPr lang="en-US" sz="1600" b="0" i="1">
                                  <a:latin typeface="Cambria Math"/>
                                </a:rPr>
                                <m:t>𝑛</m:t>
                              </m:r>
                              <m:r>
                                <a:rPr lang="en-US" sz="1600" b="0" i="1" baseline="-25000">
                                  <a:latin typeface="Cambria Math"/>
                                </a:rPr>
                                <m:t>2</m:t>
                              </m:r>
                              <m:r>
                                <a:rPr lang="en-US" sz="1600" b="0" i="1">
                                  <a:latin typeface="Cambria Math"/>
                                </a:rPr>
                                <m:t>−1</m:t>
                              </m:r>
                            </m:e>
                          </m:d>
                          <m:r>
                            <a:rPr lang="en-US" sz="1600" b="0" i="1">
                              <a:latin typeface="Cambria Math"/>
                            </a:rPr>
                            <m:t>𝑠</m:t>
                          </m:r>
                          <m:r>
                            <a:rPr lang="en-US" sz="1600" b="0" i="1" baseline="-25000">
                              <a:latin typeface="Cambria Math"/>
                            </a:rPr>
                            <m:t>2</m:t>
                          </m:r>
                          <m:r>
                            <a:rPr lang="en-US" sz="1600" b="0" i="1" baseline="30000">
                              <a:latin typeface="Cambria Math"/>
                            </a:rPr>
                            <m:t>2</m:t>
                          </m:r>
                        </m:num>
                        <m:den>
                          <m:r>
                            <a:rPr lang="en-US" sz="1600" b="0" i="1">
                              <a:latin typeface="Cambria Math"/>
                            </a:rPr>
                            <m:t>𝑛</m:t>
                          </m:r>
                          <m:r>
                            <a:rPr lang="en-US" sz="1600" b="0" i="1" baseline="-25000">
                              <a:latin typeface="Cambria Math"/>
                            </a:rPr>
                            <m:t>1</m:t>
                          </m:r>
                          <m:r>
                            <a:rPr lang="en-US" sz="1600" b="0" i="1">
                              <a:latin typeface="Cambria Math"/>
                            </a:rPr>
                            <m:t>+</m:t>
                          </m:r>
                          <m:r>
                            <a:rPr lang="en-US" sz="1600" b="0" i="1">
                              <a:latin typeface="Cambria Math"/>
                            </a:rPr>
                            <m:t>𝑛</m:t>
                          </m:r>
                          <m:r>
                            <a:rPr lang="en-US" sz="1600" b="0" i="1" baseline="-25000">
                              <a:latin typeface="Cambria Math"/>
                            </a:rPr>
                            <m:t>2</m:t>
                          </m:r>
                          <m:r>
                            <a:rPr lang="en-US" sz="1600" b="0" i="1">
                              <a:latin typeface="Cambria Math"/>
                            </a:rPr>
                            <m:t>−2</m:t>
                          </m:r>
                        </m:den>
                      </m:f>
                    </m:e>
                  </m:rad>
                </m:oMath>
              </a14:m>
              <a:r>
                <a:rPr lang="en-US" sz="1600"/>
                <a:t> </a:t>
              </a:r>
            </a:p>
          </xdr:txBody>
        </xdr:sp>
      </mc:Choice>
      <mc:Fallback xmlns="">
        <xdr:sp macro="" textlink="">
          <xdr:nvSpPr>
            <xdr:cNvPr id="7" name="TextBox 6"/>
            <xdr:cNvSpPr txBox="1"/>
          </xdr:nvSpPr>
          <xdr:spPr>
            <a:xfrm xmlns:a="http://schemas.openxmlformats.org/drawingml/2006/main">
              <a:off x="733425" y="3838574"/>
              <a:ext cx="2286000" cy="733425"/>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xdr:spPr>
          <x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xmlns:a="http://schemas.openxmlformats.org/drawingml/2006/main" vertOverflow="clip" horzOverflow="clip" wrap="square" rtlCol="0" anchor="t"/>
            <a:lstStyle xmlns:a="http://schemas.openxmlformats.org/drawingml/2006/main"/>
            <a:p xmlns:a="http://schemas.openxmlformats.org/drawingml/2006/main">
              <a:r>
                <a:rPr lang="en-US" sz="1600" b="0" i="0">
                  <a:latin typeface="Cambria Math"/>
                </a:rPr>
                <a:t>𝑠</a:t>
              </a:r>
              <a:r>
                <a:rPr lang="en-US" sz="1600" b="0" i="0">
                  <a:latin typeface="Cambria Math" panose="02040503050406030204" pitchFamily="18" charset="0"/>
                </a:rPr>
                <a:t>_</a:t>
              </a:r>
              <a:r>
                <a:rPr lang="en-US" sz="1600" b="0" i="0">
                  <a:latin typeface="Cambria Math"/>
                </a:rPr>
                <a:t>𝑝</a:t>
              </a:r>
              <a:r>
                <a:rPr lang="en-US" sz="1600"/>
                <a:t> =</a:t>
              </a:r>
              <a:r>
                <a:rPr lang="en-US" sz="1600" i="0">
                  <a:latin typeface="Cambria Math" panose="02040503050406030204" pitchFamily="18" charset="0"/>
                </a:rPr>
                <a:t>√(((</a:t>
              </a:r>
              <a:r>
                <a:rPr lang="en-US" sz="1600" b="0" i="0">
                  <a:latin typeface="Cambria Math"/>
                </a:rPr>
                <a:t>𝑛</a:t>
              </a:r>
              <a:r>
                <a:rPr lang="en-US" sz="1600" b="0" i="0" baseline="-25000">
                  <a:latin typeface="Cambria Math"/>
                </a:rPr>
                <a:t>1</a:t>
              </a:r>
              <a:r>
                <a:rPr lang="en-US" sz="1600" b="0" i="0">
                  <a:latin typeface="Cambria Math"/>
                </a:rPr>
                <a:t>−1</a:t>
              </a:r>
              <a:r>
                <a:rPr lang="en-US" sz="1600" b="0" i="0">
                  <a:latin typeface="Cambria Math" panose="02040503050406030204" pitchFamily="18" charset="0"/>
                </a:rPr>
                <a:t>)</a:t>
              </a:r>
              <a:r>
                <a:rPr lang="en-US" sz="1600" b="0" i="0">
                  <a:latin typeface="Cambria Math"/>
                </a:rPr>
                <a:t>𝑠</a:t>
              </a:r>
              <a:r>
                <a:rPr lang="en-US" sz="1600" b="0" i="0" baseline="-25000">
                  <a:latin typeface="Cambria Math"/>
                </a:rPr>
                <a:t>1</a:t>
              </a:r>
              <a:r>
                <a:rPr lang="en-US" sz="1600" b="0" i="0" baseline="30000">
                  <a:latin typeface="Cambria Math"/>
                </a:rPr>
                <a:t>2</a:t>
              </a:r>
              <a:r>
                <a:rPr lang="en-US" sz="1600" b="0" i="0">
                  <a:latin typeface="Cambria Math"/>
                </a:rPr>
                <a:t>+</a:t>
              </a:r>
              <a:r>
                <a:rPr lang="en-US" sz="1600" b="0" i="0">
                  <a:latin typeface="Cambria Math" panose="02040503050406030204" pitchFamily="18" charset="0"/>
                </a:rPr>
                <a:t>(</a:t>
              </a:r>
              <a:r>
                <a:rPr lang="en-US" sz="1600" b="0" i="0">
                  <a:latin typeface="Cambria Math"/>
                </a:rPr>
                <a:t>𝑛</a:t>
              </a:r>
              <a:r>
                <a:rPr lang="en-US" sz="1600" b="0" i="0" baseline="-25000">
                  <a:latin typeface="Cambria Math"/>
                </a:rPr>
                <a:t>2</a:t>
              </a:r>
              <a:r>
                <a:rPr lang="en-US" sz="1600" b="0" i="0">
                  <a:latin typeface="Cambria Math"/>
                </a:rPr>
                <a:t>−1</a:t>
              </a:r>
              <a:r>
                <a:rPr lang="en-US" sz="1600" b="0" i="0">
                  <a:latin typeface="Cambria Math" panose="02040503050406030204" pitchFamily="18" charset="0"/>
                </a:rPr>
                <a:t>)</a:t>
              </a:r>
              <a:r>
                <a:rPr lang="en-US" sz="1600" b="0" i="0">
                  <a:latin typeface="Cambria Math"/>
                </a:rPr>
                <a:t>𝑠</a:t>
              </a:r>
              <a:r>
                <a:rPr lang="en-US" sz="1600" b="0" i="0" baseline="-25000">
                  <a:latin typeface="Cambria Math"/>
                </a:rPr>
                <a:t>2</a:t>
              </a:r>
              <a:r>
                <a:rPr lang="en-US" sz="1600" b="0" i="0" baseline="30000">
                  <a:latin typeface="Cambria Math"/>
                </a:rPr>
                <a:t>2</a:t>
              </a:r>
              <a:r>
                <a:rPr lang="en-US" sz="1600" b="0" i="0" baseline="30000">
                  <a:latin typeface="Cambria Math" panose="02040503050406030204" pitchFamily="18" charset="0"/>
                </a:rPr>
                <a:t>)/(</a:t>
              </a:r>
              <a:r>
                <a:rPr lang="en-US" sz="1600" b="0" i="0">
                  <a:latin typeface="Cambria Math"/>
                </a:rPr>
                <a:t>𝑛</a:t>
              </a:r>
              <a:r>
                <a:rPr lang="en-US" sz="1600" b="0" i="0" baseline="-25000">
                  <a:latin typeface="Cambria Math"/>
                </a:rPr>
                <a:t>1</a:t>
              </a:r>
              <a:r>
                <a:rPr lang="en-US" sz="1600" b="0" i="0">
                  <a:latin typeface="Cambria Math"/>
                </a:rPr>
                <a:t>+𝑛</a:t>
              </a:r>
              <a:r>
                <a:rPr lang="en-US" sz="1600" b="0" i="0" baseline="-25000">
                  <a:latin typeface="Cambria Math"/>
                </a:rPr>
                <a:t>2</a:t>
              </a:r>
              <a:r>
                <a:rPr lang="en-US" sz="1600" b="0" i="0">
                  <a:latin typeface="Cambria Math"/>
                </a:rPr>
                <a:t>−2</a:t>
              </a:r>
              <a:r>
                <a:rPr lang="en-US" sz="1600" b="0" i="0">
                  <a:latin typeface="Cambria Math" panose="02040503050406030204" pitchFamily="18" charset="0"/>
                </a:rPr>
                <a:t>))</a:t>
              </a:r>
              <a:r>
                <a:rPr lang="en-US" sz="1600"/>
                <a:t> </a:t>
              </a:r>
            </a:p>
          </xdr:txBody>
        </xdr:sp>
      </mc:Fallback>
    </mc:AlternateContent>
    <xdr:clientData/>
  </xdr:twoCellAnchor>
  <xdr:twoCellAnchor>
    <xdr:from>
      <xdr:col>6</xdr:col>
      <xdr:colOff>171450</xdr:colOff>
      <xdr:row>7</xdr:row>
      <xdr:rowOff>295274</xdr:rowOff>
    </xdr:from>
    <xdr:to>
      <xdr:col>6</xdr:col>
      <xdr:colOff>2238375</xdr:colOff>
      <xdr:row>9</xdr:row>
      <xdr:rowOff>180975</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A00-000008000000}"/>
                </a:ext>
              </a:extLst>
            </xdr:cNvPr>
            <xdr:cNvSpPr txBox="1"/>
          </xdr:nvSpPr>
          <xdr:spPr>
            <a:xfrm>
              <a:off x="7400925" y="2085974"/>
              <a:ext cx="2066925" cy="4857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14:m>
                <m:oMath xmlns:m="http://schemas.openxmlformats.org/officeDocument/2006/math">
                  <m:sSup>
                    <m:sSupPr>
                      <m:ctrlPr>
                        <a:rPr lang="en-US" sz="1600" i="1">
                          <a:latin typeface="Cambria Math" panose="02040503050406030204" pitchFamily="18" charset="0"/>
                        </a:rPr>
                      </m:ctrlPr>
                    </m:sSupPr>
                    <m:e>
                      <m:r>
                        <a:rPr lang="en-US" sz="1600" b="0" i="1">
                          <a:latin typeface="Cambria Math"/>
                        </a:rPr>
                        <m:t>𝑠</m:t>
                      </m:r>
                      <m:r>
                        <a:rPr lang="en-US" sz="1600" b="0" i="1" baseline="-25000">
                          <a:latin typeface="Cambria Math"/>
                        </a:rPr>
                        <m:t>𝑝</m:t>
                      </m:r>
                    </m:e>
                    <m:sup>
                      <m:r>
                        <a:rPr lang="en-US" sz="1600" b="0" i="1">
                          <a:latin typeface="Cambria Math"/>
                        </a:rPr>
                        <m:t>2</m:t>
                      </m:r>
                    </m:sup>
                  </m:sSup>
                </m:oMath>
              </a14:m>
              <a:r>
                <a:rPr lang="en-US" sz="1600"/>
                <a:t> = </a:t>
              </a:r>
              <a14:m>
                <m:oMath xmlns:m="http://schemas.openxmlformats.org/officeDocument/2006/math">
                  <m:f>
                    <m:fPr>
                      <m:ctrlPr>
                        <a:rPr lang="en-US" sz="1400" i="1">
                          <a:solidFill>
                            <a:schemeClr val="dk1"/>
                          </a:solidFill>
                          <a:effectLst/>
                          <a:latin typeface="Cambria Math" panose="02040503050406030204" pitchFamily="18" charset="0"/>
                          <a:ea typeface="+mn-ea"/>
                          <a:cs typeface="+mn-cs"/>
                        </a:rPr>
                      </m:ctrlPr>
                    </m:fPr>
                    <m:num>
                      <m:d>
                        <m:dPr>
                          <m:ctrlPr>
                            <a:rPr lang="en-US" sz="1400" i="1">
                              <a:solidFill>
                                <a:schemeClr val="dk1"/>
                              </a:solidFill>
                              <a:effectLst/>
                              <a:latin typeface="Cambria Math" panose="02040503050406030204" pitchFamily="18" charset="0"/>
                              <a:ea typeface="+mn-ea"/>
                              <a:cs typeface="+mn-cs"/>
                            </a:rPr>
                          </m:ctrlPr>
                        </m:dPr>
                        <m:e>
                          <m:r>
                            <a:rPr lang="en-US" sz="1400" b="0" i="1">
                              <a:solidFill>
                                <a:schemeClr val="dk1"/>
                              </a:solidFill>
                              <a:effectLst/>
                              <a:latin typeface="Cambria Math"/>
                              <a:ea typeface="+mn-ea"/>
                              <a:cs typeface="+mn-cs"/>
                            </a:rPr>
                            <m:t>𝑛</m:t>
                          </m:r>
                          <m:r>
                            <a:rPr lang="en-US" sz="1400" b="0" i="1" baseline="-25000">
                              <a:solidFill>
                                <a:schemeClr val="dk1"/>
                              </a:solidFill>
                              <a:effectLst/>
                              <a:latin typeface="Cambria Math"/>
                              <a:ea typeface="+mn-ea"/>
                              <a:cs typeface="+mn-cs"/>
                            </a:rPr>
                            <m:t>1</m:t>
                          </m:r>
                          <m:r>
                            <a:rPr lang="en-US" sz="1400" b="0" i="1">
                              <a:solidFill>
                                <a:schemeClr val="dk1"/>
                              </a:solidFill>
                              <a:effectLst/>
                              <a:latin typeface="Cambria Math"/>
                              <a:ea typeface="+mn-ea"/>
                              <a:cs typeface="+mn-cs"/>
                            </a:rPr>
                            <m:t>−1</m:t>
                          </m:r>
                        </m:e>
                      </m:d>
                      <m:r>
                        <a:rPr lang="en-US" sz="1400" b="0" i="1">
                          <a:solidFill>
                            <a:schemeClr val="dk1"/>
                          </a:solidFill>
                          <a:effectLst/>
                          <a:latin typeface="Cambria Math"/>
                          <a:ea typeface="+mn-ea"/>
                          <a:cs typeface="+mn-cs"/>
                        </a:rPr>
                        <m:t>𝑠</m:t>
                      </m:r>
                      <m:r>
                        <a:rPr lang="en-US" sz="1400" b="0" i="1" baseline="-25000">
                          <a:solidFill>
                            <a:schemeClr val="dk1"/>
                          </a:solidFill>
                          <a:effectLst/>
                          <a:latin typeface="Cambria Math"/>
                          <a:ea typeface="+mn-ea"/>
                          <a:cs typeface="+mn-cs"/>
                        </a:rPr>
                        <m:t>1</m:t>
                      </m:r>
                      <m:r>
                        <a:rPr lang="en-US" sz="1400" b="0" i="1" baseline="30000">
                          <a:solidFill>
                            <a:schemeClr val="dk1"/>
                          </a:solidFill>
                          <a:effectLst/>
                          <a:latin typeface="Cambria Math"/>
                          <a:ea typeface="+mn-ea"/>
                          <a:cs typeface="+mn-cs"/>
                        </a:rPr>
                        <m:t>2</m:t>
                      </m:r>
                      <m:r>
                        <a:rPr lang="en-US" sz="1400" b="0" i="1">
                          <a:solidFill>
                            <a:schemeClr val="dk1"/>
                          </a:solidFill>
                          <a:effectLst/>
                          <a:latin typeface="Cambria Math"/>
                          <a:ea typeface="+mn-ea"/>
                          <a:cs typeface="+mn-cs"/>
                        </a:rPr>
                        <m:t>+</m:t>
                      </m:r>
                      <m:d>
                        <m:dPr>
                          <m:ctrlPr>
                            <a:rPr lang="en-US" sz="1400" b="0" i="1">
                              <a:solidFill>
                                <a:schemeClr val="dk1"/>
                              </a:solidFill>
                              <a:effectLst/>
                              <a:latin typeface="Cambria Math" panose="02040503050406030204" pitchFamily="18" charset="0"/>
                              <a:ea typeface="+mn-ea"/>
                              <a:cs typeface="+mn-cs"/>
                            </a:rPr>
                          </m:ctrlPr>
                        </m:dPr>
                        <m:e>
                          <m:r>
                            <a:rPr lang="en-US" sz="1400" b="0" i="1">
                              <a:solidFill>
                                <a:schemeClr val="dk1"/>
                              </a:solidFill>
                              <a:effectLst/>
                              <a:latin typeface="Cambria Math"/>
                              <a:ea typeface="+mn-ea"/>
                              <a:cs typeface="+mn-cs"/>
                            </a:rPr>
                            <m:t>𝑛</m:t>
                          </m:r>
                          <m:r>
                            <a:rPr lang="en-US" sz="1400" b="0" i="1" baseline="-25000">
                              <a:solidFill>
                                <a:schemeClr val="dk1"/>
                              </a:solidFill>
                              <a:effectLst/>
                              <a:latin typeface="Cambria Math"/>
                              <a:ea typeface="+mn-ea"/>
                              <a:cs typeface="+mn-cs"/>
                            </a:rPr>
                            <m:t>2</m:t>
                          </m:r>
                          <m:r>
                            <a:rPr lang="en-US" sz="1400" b="0" i="1">
                              <a:solidFill>
                                <a:schemeClr val="dk1"/>
                              </a:solidFill>
                              <a:effectLst/>
                              <a:latin typeface="Cambria Math"/>
                              <a:ea typeface="+mn-ea"/>
                              <a:cs typeface="+mn-cs"/>
                            </a:rPr>
                            <m:t>−1</m:t>
                          </m:r>
                        </m:e>
                      </m:d>
                      <m:r>
                        <a:rPr lang="en-US" sz="1400" b="0" i="1">
                          <a:solidFill>
                            <a:schemeClr val="dk1"/>
                          </a:solidFill>
                          <a:effectLst/>
                          <a:latin typeface="Cambria Math"/>
                          <a:ea typeface="+mn-ea"/>
                          <a:cs typeface="+mn-cs"/>
                        </a:rPr>
                        <m:t>𝑠</m:t>
                      </m:r>
                      <m:r>
                        <a:rPr lang="en-US" sz="1400" b="0" i="1" baseline="-25000">
                          <a:solidFill>
                            <a:schemeClr val="dk1"/>
                          </a:solidFill>
                          <a:effectLst/>
                          <a:latin typeface="Cambria Math"/>
                          <a:ea typeface="+mn-ea"/>
                          <a:cs typeface="+mn-cs"/>
                        </a:rPr>
                        <m:t>2</m:t>
                      </m:r>
                      <m:r>
                        <a:rPr lang="en-US" sz="1400" b="0" i="1" baseline="30000">
                          <a:solidFill>
                            <a:schemeClr val="dk1"/>
                          </a:solidFill>
                          <a:effectLst/>
                          <a:latin typeface="Cambria Math"/>
                          <a:ea typeface="+mn-ea"/>
                          <a:cs typeface="+mn-cs"/>
                        </a:rPr>
                        <m:t>2</m:t>
                      </m:r>
                    </m:num>
                    <m:den>
                      <m:r>
                        <a:rPr lang="en-US" sz="1400" b="0" i="1">
                          <a:solidFill>
                            <a:schemeClr val="dk1"/>
                          </a:solidFill>
                          <a:effectLst/>
                          <a:latin typeface="Cambria Math"/>
                          <a:ea typeface="+mn-ea"/>
                          <a:cs typeface="+mn-cs"/>
                        </a:rPr>
                        <m:t>𝑛</m:t>
                      </m:r>
                      <m:r>
                        <a:rPr lang="en-US" sz="1400" b="0" i="1" baseline="-25000">
                          <a:solidFill>
                            <a:schemeClr val="dk1"/>
                          </a:solidFill>
                          <a:effectLst/>
                          <a:latin typeface="Cambria Math"/>
                          <a:ea typeface="+mn-ea"/>
                          <a:cs typeface="+mn-cs"/>
                        </a:rPr>
                        <m:t>1</m:t>
                      </m:r>
                      <m:r>
                        <a:rPr lang="en-US" sz="1400" b="0" i="1">
                          <a:solidFill>
                            <a:schemeClr val="dk1"/>
                          </a:solidFill>
                          <a:effectLst/>
                          <a:latin typeface="Cambria Math"/>
                          <a:ea typeface="+mn-ea"/>
                          <a:cs typeface="+mn-cs"/>
                        </a:rPr>
                        <m:t>+</m:t>
                      </m:r>
                      <m:r>
                        <a:rPr lang="en-US" sz="1400" b="0" i="1">
                          <a:solidFill>
                            <a:schemeClr val="dk1"/>
                          </a:solidFill>
                          <a:effectLst/>
                          <a:latin typeface="Cambria Math"/>
                          <a:ea typeface="+mn-ea"/>
                          <a:cs typeface="+mn-cs"/>
                        </a:rPr>
                        <m:t>𝑛</m:t>
                      </m:r>
                      <m:r>
                        <a:rPr lang="en-US" sz="1400" b="0" i="1" baseline="-25000">
                          <a:solidFill>
                            <a:schemeClr val="dk1"/>
                          </a:solidFill>
                          <a:effectLst/>
                          <a:latin typeface="Cambria Math"/>
                          <a:ea typeface="+mn-ea"/>
                          <a:cs typeface="+mn-cs"/>
                        </a:rPr>
                        <m:t>2</m:t>
                      </m:r>
                      <m:r>
                        <a:rPr lang="en-US" sz="1400" b="0" i="1">
                          <a:solidFill>
                            <a:schemeClr val="dk1"/>
                          </a:solidFill>
                          <a:effectLst/>
                          <a:latin typeface="Cambria Math"/>
                          <a:ea typeface="+mn-ea"/>
                          <a:cs typeface="+mn-cs"/>
                        </a:rPr>
                        <m:t>−2</m:t>
                      </m:r>
                    </m:den>
                  </m:f>
                </m:oMath>
              </a14:m>
              <a:r>
                <a:rPr lang="en-US" sz="1400"/>
                <a:t> </a:t>
              </a:r>
            </a:p>
          </xdr:txBody>
        </xdr:sp>
      </mc:Choice>
      <mc:Fallback xmlns="">
        <xdr:sp macro="" textlink="">
          <xdr:nvSpPr>
            <xdr:cNvPr id="8" name="TextBox 7"/>
            <xdr:cNvSpPr txBox="1"/>
          </xdr:nvSpPr>
          <xdr:spPr>
            <a:xfrm xmlns:a="http://schemas.openxmlformats.org/drawingml/2006/main">
              <a:off x="7400925" y="2085974"/>
              <a:ext cx="2066925" cy="48577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xdr:spPr>
          <x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xmlns:a="http://schemas.openxmlformats.org/drawingml/2006/main" vertOverflow="clip" horzOverflow="clip" wrap="square" rtlCol="0" anchor="t"/>
            <a:lstStyle xmlns:a="http://schemas.openxmlformats.org/drawingml/2006/main"/>
            <a:p xmlns:a="http://schemas.openxmlformats.org/drawingml/2006/main">
              <a:r>
                <a:rPr lang="en-US" sz="1600" i="0">
                  <a:latin typeface="Cambria Math" panose="02040503050406030204" pitchFamily="18" charset="0"/>
                </a:rPr>
                <a:t>〖</a:t>
              </a:r>
              <a:r>
                <a:rPr lang="en-US" sz="1600" b="0" i="0">
                  <a:latin typeface="Cambria Math"/>
                </a:rPr>
                <a:t>𝑠</a:t>
              </a:r>
              <a:r>
                <a:rPr lang="en-US" sz="1600" b="0" i="0" baseline="-25000">
                  <a:latin typeface="Cambria Math"/>
                </a:rPr>
                <a:t>𝑝</a:t>
              </a:r>
              <a:r>
                <a:rPr lang="en-US" sz="1600" b="0" i="0" baseline="-25000">
                  <a:latin typeface="Cambria Math" panose="02040503050406030204" pitchFamily="18" charset="0"/>
                </a:rPr>
                <a:t>〗^</a:t>
              </a:r>
              <a:r>
                <a:rPr lang="en-US" sz="1600" b="0" i="0">
                  <a:latin typeface="Cambria Math"/>
                </a:rPr>
                <a:t>2</a:t>
              </a:r>
              <a:r>
                <a:rPr lang="en-US" sz="1600"/>
                <a:t> = </a:t>
              </a:r>
              <a:r>
                <a:rPr lang="en-US" sz="1400" i="0">
                  <a:solidFill>
                    <a:schemeClr val="dk1"/>
                  </a:solidFill>
                  <a:effectLst/>
                  <a:latin typeface="Cambria Math" panose="02040503050406030204" pitchFamily="18" charset="0"/>
                  <a:ea typeface="+mn-ea"/>
                  <a:cs typeface="+mn-cs"/>
                </a:rPr>
                <a:t>((</a:t>
              </a:r>
              <a:r>
                <a:rPr lang="en-US" sz="1400" b="0" i="0">
                  <a:solidFill>
                    <a:schemeClr val="dk1"/>
                  </a:solidFill>
                  <a:effectLst/>
                  <a:latin typeface="Cambria Math"/>
                  <a:ea typeface="+mn-ea"/>
                  <a:cs typeface="+mn-cs"/>
                </a:rPr>
                <a:t>𝑛</a:t>
              </a:r>
              <a:r>
                <a:rPr lang="en-US" sz="1400" b="0" i="0" baseline="-25000">
                  <a:solidFill>
                    <a:schemeClr val="dk1"/>
                  </a:solidFill>
                  <a:effectLst/>
                  <a:latin typeface="Cambria Math"/>
                  <a:ea typeface="+mn-ea"/>
                  <a:cs typeface="+mn-cs"/>
                </a:rPr>
                <a:t>1</a:t>
              </a:r>
              <a:r>
                <a:rPr lang="en-US" sz="1400" b="0" i="0">
                  <a:solidFill>
                    <a:schemeClr val="dk1"/>
                  </a:solidFill>
                  <a:effectLst/>
                  <a:latin typeface="Cambria Math"/>
                  <a:ea typeface="+mn-ea"/>
                  <a:cs typeface="+mn-cs"/>
                </a:rPr>
                <a:t>−1</a:t>
              </a:r>
              <a:r>
                <a:rPr lang="en-US" sz="1400" b="0" i="0">
                  <a:solidFill>
                    <a:schemeClr val="dk1"/>
                  </a:solidFill>
                  <a:effectLst/>
                  <a:latin typeface="Cambria Math" panose="02040503050406030204" pitchFamily="18" charset="0"/>
                  <a:ea typeface="+mn-ea"/>
                  <a:cs typeface="+mn-cs"/>
                </a:rPr>
                <a:t>)</a:t>
              </a:r>
              <a:r>
                <a:rPr lang="en-US" sz="1400" b="0" i="0">
                  <a:solidFill>
                    <a:schemeClr val="dk1"/>
                  </a:solidFill>
                  <a:effectLst/>
                  <a:latin typeface="Cambria Math"/>
                  <a:ea typeface="+mn-ea"/>
                  <a:cs typeface="+mn-cs"/>
                </a:rPr>
                <a:t>𝑠</a:t>
              </a:r>
              <a:r>
                <a:rPr lang="en-US" sz="1400" b="0" i="0" baseline="-25000">
                  <a:solidFill>
                    <a:schemeClr val="dk1"/>
                  </a:solidFill>
                  <a:effectLst/>
                  <a:latin typeface="Cambria Math"/>
                  <a:ea typeface="+mn-ea"/>
                  <a:cs typeface="+mn-cs"/>
                </a:rPr>
                <a:t>1</a:t>
              </a:r>
              <a:r>
                <a:rPr lang="en-US" sz="1400" b="0" i="0" baseline="30000">
                  <a:solidFill>
                    <a:schemeClr val="dk1"/>
                  </a:solidFill>
                  <a:effectLst/>
                  <a:latin typeface="Cambria Math"/>
                  <a:ea typeface="+mn-ea"/>
                  <a:cs typeface="+mn-cs"/>
                </a:rPr>
                <a:t>2</a:t>
              </a:r>
              <a:r>
                <a:rPr lang="en-US" sz="1400" b="0" i="0">
                  <a:solidFill>
                    <a:schemeClr val="dk1"/>
                  </a:solidFill>
                  <a:effectLst/>
                  <a:latin typeface="Cambria Math"/>
                  <a:ea typeface="+mn-ea"/>
                  <a:cs typeface="+mn-cs"/>
                </a:rPr>
                <a:t>+</a:t>
              </a:r>
              <a:r>
                <a:rPr lang="en-US" sz="1400" b="0" i="0">
                  <a:solidFill>
                    <a:schemeClr val="dk1"/>
                  </a:solidFill>
                  <a:effectLst/>
                  <a:latin typeface="Cambria Math" panose="02040503050406030204" pitchFamily="18" charset="0"/>
                  <a:ea typeface="+mn-ea"/>
                  <a:cs typeface="+mn-cs"/>
                </a:rPr>
                <a:t>(</a:t>
              </a:r>
              <a:r>
                <a:rPr lang="en-US" sz="1400" b="0" i="0">
                  <a:solidFill>
                    <a:schemeClr val="dk1"/>
                  </a:solidFill>
                  <a:effectLst/>
                  <a:latin typeface="Cambria Math"/>
                  <a:ea typeface="+mn-ea"/>
                  <a:cs typeface="+mn-cs"/>
                </a:rPr>
                <a:t>𝑛</a:t>
              </a:r>
              <a:r>
                <a:rPr lang="en-US" sz="1400" b="0" i="0" baseline="-25000">
                  <a:solidFill>
                    <a:schemeClr val="dk1"/>
                  </a:solidFill>
                  <a:effectLst/>
                  <a:latin typeface="Cambria Math"/>
                  <a:ea typeface="+mn-ea"/>
                  <a:cs typeface="+mn-cs"/>
                </a:rPr>
                <a:t>2</a:t>
              </a:r>
              <a:r>
                <a:rPr lang="en-US" sz="1400" b="0" i="0">
                  <a:solidFill>
                    <a:schemeClr val="dk1"/>
                  </a:solidFill>
                  <a:effectLst/>
                  <a:latin typeface="Cambria Math"/>
                  <a:ea typeface="+mn-ea"/>
                  <a:cs typeface="+mn-cs"/>
                </a:rPr>
                <a:t>−1</a:t>
              </a:r>
              <a:r>
                <a:rPr lang="en-US" sz="1400" b="0" i="0">
                  <a:solidFill>
                    <a:schemeClr val="dk1"/>
                  </a:solidFill>
                  <a:effectLst/>
                  <a:latin typeface="Cambria Math" panose="02040503050406030204" pitchFamily="18" charset="0"/>
                  <a:ea typeface="+mn-ea"/>
                  <a:cs typeface="+mn-cs"/>
                </a:rPr>
                <a:t>)</a:t>
              </a:r>
              <a:r>
                <a:rPr lang="en-US" sz="1400" b="0" i="0">
                  <a:solidFill>
                    <a:schemeClr val="dk1"/>
                  </a:solidFill>
                  <a:effectLst/>
                  <a:latin typeface="Cambria Math"/>
                  <a:ea typeface="+mn-ea"/>
                  <a:cs typeface="+mn-cs"/>
                </a:rPr>
                <a:t>𝑠</a:t>
              </a:r>
              <a:r>
                <a:rPr lang="en-US" sz="1400" b="0" i="0" baseline="-25000">
                  <a:solidFill>
                    <a:schemeClr val="dk1"/>
                  </a:solidFill>
                  <a:effectLst/>
                  <a:latin typeface="Cambria Math"/>
                  <a:ea typeface="+mn-ea"/>
                  <a:cs typeface="+mn-cs"/>
                </a:rPr>
                <a:t>2</a:t>
              </a:r>
              <a:r>
                <a:rPr lang="en-US" sz="1400" b="0" i="0" baseline="30000">
                  <a:solidFill>
                    <a:schemeClr val="dk1"/>
                  </a:solidFill>
                  <a:effectLst/>
                  <a:latin typeface="Cambria Math"/>
                  <a:ea typeface="+mn-ea"/>
                  <a:cs typeface="+mn-cs"/>
                </a:rPr>
                <a:t>2</a:t>
              </a:r>
              <a:r>
                <a:rPr lang="en-US" sz="1400" b="0" i="0" baseline="30000">
                  <a:solidFill>
                    <a:schemeClr val="dk1"/>
                  </a:solidFill>
                  <a:effectLst/>
                  <a:latin typeface="Cambria Math" panose="02040503050406030204" pitchFamily="18" charset="0"/>
                  <a:ea typeface="+mn-ea"/>
                  <a:cs typeface="+mn-cs"/>
                </a:rPr>
                <a:t>)/(</a:t>
              </a:r>
              <a:r>
                <a:rPr lang="en-US" sz="1400" b="0" i="0">
                  <a:solidFill>
                    <a:schemeClr val="dk1"/>
                  </a:solidFill>
                  <a:effectLst/>
                  <a:latin typeface="Cambria Math"/>
                  <a:ea typeface="+mn-ea"/>
                  <a:cs typeface="+mn-cs"/>
                </a:rPr>
                <a:t>𝑛</a:t>
              </a:r>
              <a:r>
                <a:rPr lang="en-US" sz="1400" b="0" i="0" baseline="-25000">
                  <a:solidFill>
                    <a:schemeClr val="dk1"/>
                  </a:solidFill>
                  <a:effectLst/>
                  <a:latin typeface="Cambria Math"/>
                  <a:ea typeface="+mn-ea"/>
                  <a:cs typeface="+mn-cs"/>
                </a:rPr>
                <a:t>1</a:t>
              </a:r>
              <a:r>
                <a:rPr lang="en-US" sz="1400" b="0" i="0">
                  <a:solidFill>
                    <a:schemeClr val="dk1"/>
                  </a:solidFill>
                  <a:effectLst/>
                  <a:latin typeface="Cambria Math"/>
                  <a:ea typeface="+mn-ea"/>
                  <a:cs typeface="+mn-cs"/>
                </a:rPr>
                <a:t>+𝑛</a:t>
              </a:r>
              <a:r>
                <a:rPr lang="en-US" sz="1400" b="0" i="0" baseline="-25000">
                  <a:solidFill>
                    <a:schemeClr val="dk1"/>
                  </a:solidFill>
                  <a:effectLst/>
                  <a:latin typeface="Cambria Math"/>
                  <a:ea typeface="+mn-ea"/>
                  <a:cs typeface="+mn-cs"/>
                </a:rPr>
                <a:t>2</a:t>
              </a:r>
              <a:r>
                <a:rPr lang="en-US" sz="1400" b="0" i="0">
                  <a:solidFill>
                    <a:schemeClr val="dk1"/>
                  </a:solidFill>
                  <a:effectLst/>
                  <a:latin typeface="Cambria Math"/>
                  <a:ea typeface="+mn-ea"/>
                  <a:cs typeface="+mn-cs"/>
                </a:rPr>
                <a:t>−2</a:t>
              </a:r>
              <a:r>
                <a:rPr lang="en-US" sz="1400" b="0" i="0">
                  <a:solidFill>
                    <a:schemeClr val="dk1"/>
                  </a:solidFill>
                  <a:effectLst/>
                  <a:latin typeface="Cambria Math" panose="02040503050406030204" pitchFamily="18" charset="0"/>
                  <a:ea typeface="+mn-ea"/>
                  <a:cs typeface="+mn-cs"/>
                </a:rPr>
                <a:t>)</a:t>
              </a:r>
              <a:r>
                <a:rPr lang="en-US" sz="1400"/>
                <a:t> </a:t>
              </a:r>
            </a:p>
          </xdr:txBody>
        </xdr:sp>
      </mc:Fallback>
    </mc:AlternateContent>
    <xdr:clientData/>
  </xdr:twoCellAnchor>
  <xdr:oneCellAnchor>
    <xdr:from>
      <xdr:col>4</xdr:col>
      <xdr:colOff>1552575</xdr:colOff>
      <xdr:row>12</xdr:row>
      <xdr:rowOff>138111</xdr:rowOff>
    </xdr:from>
    <xdr:ext cx="914400" cy="461963"/>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5505450" y="3243261"/>
          <a:ext cx="914400" cy="461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219075</xdr:colOff>
      <xdr:row>0</xdr:row>
      <xdr:rowOff>66674</xdr:rowOff>
    </xdr:from>
    <xdr:to>
      <xdr:col>10</xdr:col>
      <xdr:colOff>523875</xdr:colOff>
      <xdr:row>26</xdr:row>
      <xdr:rowOff>133349</xdr:rowOff>
    </xdr:to>
    <xdr:sp macro="" textlink="">
      <xdr:nvSpPr>
        <xdr:cNvPr id="3073" name="Text 1">
          <a:extLst>
            <a:ext uri="{FF2B5EF4-FFF2-40B4-BE49-F238E27FC236}">
              <a16:creationId xmlns:a16="http://schemas.microsoft.com/office/drawing/2014/main" id="{00000000-0008-0000-0B00-0000010C0000}"/>
            </a:ext>
          </a:extLst>
        </xdr:cNvPr>
        <xdr:cNvSpPr txBox="1">
          <a:spLocks noChangeArrowheads="1"/>
        </xdr:cNvSpPr>
      </xdr:nvSpPr>
      <xdr:spPr bwMode="auto">
        <a:xfrm>
          <a:off x="219075" y="66674"/>
          <a:ext cx="6400800" cy="4276725"/>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600" b="0" i="0" strike="noStrike">
              <a:solidFill>
                <a:srgbClr val="000000"/>
              </a:solidFill>
              <a:latin typeface="Arial"/>
              <a:cs typeface="Arial"/>
            </a:rPr>
            <a:t>If n</a:t>
          </a:r>
          <a:r>
            <a:rPr lang="en-US" sz="1600" b="0" i="0" strike="noStrike" baseline="-25000">
              <a:solidFill>
                <a:srgbClr val="000000"/>
              </a:solidFill>
              <a:latin typeface="Arial"/>
              <a:cs typeface="Arial"/>
            </a:rPr>
            <a:t>1</a:t>
          </a:r>
          <a:r>
            <a:rPr lang="en-US" sz="1600" b="0" i="0" strike="noStrike">
              <a:solidFill>
                <a:srgbClr val="000000"/>
              </a:solidFill>
              <a:latin typeface="Arial"/>
              <a:cs typeface="Arial"/>
            </a:rPr>
            <a:t> is approximately equal to n</a:t>
          </a:r>
          <a:r>
            <a:rPr lang="en-US" sz="1600" b="0" i="0" strike="noStrike" baseline="-25000">
              <a:solidFill>
                <a:srgbClr val="000000"/>
              </a:solidFill>
              <a:latin typeface="Arial"/>
              <a:cs typeface="Arial"/>
            </a:rPr>
            <a:t>2</a:t>
          </a:r>
          <a:r>
            <a:rPr lang="en-US" sz="1600" b="0" i="0" strike="noStrike">
              <a:solidFill>
                <a:srgbClr val="000000"/>
              </a:solidFill>
              <a:latin typeface="Arial"/>
              <a:cs typeface="Arial"/>
            </a:rPr>
            <a:t> then the pooled variance procedure is robust to the assumption of equal variances.</a:t>
          </a:r>
          <a:endParaRPr lang="en-US" sz="1400" b="0" i="0" strike="noStrike">
            <a:solidFill>
              <a:srgbClr val="000000"/>
            </a:solidFill>
            <a:latin typeface="Arial"/>
            <a:cs typeface="Arial"/>
          </a:endParaRPr>
        </a:p>
        <a:p>
          <a:pPr algn="l" rtl="0">
            <a:defRPr sz="1000"/>
          </a:pPr>
          <a:endParaRPr lang="en-US" sz="1400" b="0" i="0" strike="noStrike">
            <a:solidFill>
              <a:srgbClr val="000000"/>
            </a:solidFill>
            <a:latin typeface="Arial"/>
            <a:cs typeface="Arial"/>
          </a:endParaRPr>
        </a:p>
        <a:p>
          <a:pPr algn="l" rtl="0">
            <a:defRPr sz="1000"/>
          </a:pPr>
          <a:r>
            <a:rPr lang="en-US" sz="1400" b="0" i="0" strike="noStrike">
              <a:solidFill>
                <a:srgbClr val="000000"/>
              </a:solidFill>
              <a:latin typeface="Arial"/>
              <a:cs typeface="Arial"/>
            </a:rPr>
            <a:t>If </a:t>
          </a:r>
          <a:r>
            <a:rPr lang="en-US" sz="1600" b="0" i="0" strike="noStrike">
              <a:solidFill>
                <a:srgbClr val="0000FF"/>
              </a:solidFill>
              <a:latin typeface="Arial"/>
              <a:cs typeface="Arial"/>
            </a:rPr>
            <a:t>n</a:t>
          </a:r>
          <a:r>
            <a:rPr lang="en-US" sz="1600" b="0" i="0" strike="noStrike" baseline="-25000">
              <a:solidFill>
                <a:srgbClr val="0000FF"/>
              </a:solidFill>
              <a:latin typeface="Arial"/>
              <a:cs typeface="Arial"/>
            </a:rPr>
            <a:t>1</a:t>
          </a:r>
          <a:r>
            <a:rPr lang="en-US" sz="1600" b="0" i="0" strike="noStrike">
              <a:solidFill>
                <a:srgbClr val="0000FF"/>
              </a:solidFill>
              <a:latin typeface="Arial"/>
              <a:cs typeface="Arial"/>
            </a:rPr>
            <a:t> and n</a:t>
          </a:r>
          <a:r>
            <a:rPr lang="en-US" sz="1600" b="0" i="0" strike="noStrike" baseline="-25000">
              <a:solidFill>
                <a:srgbClr val="0000FF"/>
              </a:solidFill>
              <a:latin typeface="Arial"/>
              <a:cs typeface="Arial"/>
            </a:rPr>
            <a:t>2</a:t>
          </a:r>
          <a:r>
            <a:rPr lang="en-US" sz="1600" b="0" i="0" strike="noStrike">
              <a:solidFill>
                <a:srgbClr val="0000FF"/>
              </a:solidFill>
              <a:latin typeface="Arial"/>
              <a:cs typeface="Arial"/>
            </a:rPr>
            <a:t> are approximately the same </a:t>
          </a:r>
          <a:r>
            <a:rPr lang="en-US" sz="1400" b="0" i="0" strike="noStrike">
              <a:solidFill>
                <a:srgbClr val="000000"/>
              </a:solidFill>
              <a:latin typeface="Arial"/>
              <a:cs typeface="Arial"/>
            </a:rPr>
            <a:t>or if one believes the two variances are approximately the same then the pooled variance procedure (</a:t>
          </a:r>
          <a:r>
            <a:rPr lang="en-US" sz="1600" b="1" i="0" strike="noStrike">
              <a:solidFill>
                <a:srgbClr val="008000"/>
              </a:solidFill>
              <a:latin typeface="Times New Roman" panose="02020603050405020304" pitchFamily="18" charset="0"/>
              <a:cs typeface="Times New Roman" panose="02020603050405020304" pitchFamily="18" charset="0"/>
            </a:rPr>
            <a:t>Section 13.5</a:t>
          </a:r>
          <a:r>
            <a:rPr lang="en-US" sz="1400" b="0" i="0" strike="noStrike">
              <a:solidFill>
                <a:srgbClr val="000000"/>
              </a:solidFill>
              <a:latin typeface="Arial"/>
              <a:cs typeface="Arial"/>
            </a:rPr>
            <a:t>) is an appropriate procedure to use. </a:t>
          </a:r>
        </a:p>
        <a:p>
          <a:pPr algn="l" rtl="0">
            <a:defRPr sz="1000"/>
          </a:pPr>
          <a:endParaRPr lang="en-US" sz="1400" b="0" i="0" strike="noStrike">
            <a:solidFill>
              <a:srgbClr val="000000"/>
            </a:solidFill>
            <a:latin typeface="Arial"/>
            <a:cs typeface="Arial"/>
          </a:endParaRPr>
        </a:p>
        <a:p>
          <a:pPr algn="l" rtl="0">
            <a:defRPr sz="1000"/>
          </a:pPr>
          <a:r>
            <a:rPr lang="en-US" sz="1400" b="0" i="0" strike="noStrike">
              <a:solidFill>
                <a:srgbClr val="000000"/>
              </a:solidFill>
              <a:latin typeface="Arial"/>
              <a:cs typeface="Arial"/>
            </a:rPr>
            <a:t>Definitely</a:t>
          </a:r>
          <a:r>
            <a:rPr lang="en-US" sz="1400" b="0" i="0" strike="noStrike" baseline="0">
              <a:solidFill>
                <a:srgbClr val="000000"/>
              </a:solidFill>
              <a:latin typeface="Arial"/>
              <a:cs typeface="Arial"/>
            </a:rPr>
            <a:t> u</a:t>
          </a:r>
          <a:r>
            <a:rPr lang="en-US" sz="1400" b="0" i="0" strike="noStrike">
              <a:solidFill>
                <a:srgbClr val="000000"/>
              </a:solidFill>
              <a:latin typeface="Arial"/>
              <a:cs typeface="Arial"/>
            </a:rPr>
            <a:t>se the Unequal Variance (</a:t>
          </a:r>
          <a:r>
            <a:rPr lang="en-US" sz="1600" b="1" i="0" strike="noStrike">
              <a:solidFill>
                <a:srgbClr val="008000"/>
              </a:solidFill>
              <a:latin typeface="Times New Roman"/>
              <a:cs typeface="Times New Roman"/>
            </a:rPr>
            <a:t>Section 13.1-13.4</a:t>
          </a:r>
          <a:r>
            <a:rPr lang="en-US" sz="1400" b="0" i="0" strike="noStrike">
              <a:solidFill>
                <a:srgbClr val="000000"/>
              </a:solidFill>
              <a:latin typeface="Arial"/>
              <a:cs typeface="Arial"/>
            </a:rPr>
            <a:t>) procedure if </a:t>
          </a:r>
        </a:p>
        <a:p>
          <a:pPr algn="l" rtl="0">
            <a:defRPr sz="1000"/>
          </a:pPr>
          <a:r>
            <a:rPr lang="en-US" sz="1400" b="0" i="0" strike="noStrike">
              <a:solidFill>
                <a:srgbClr val="000000"/>
              </a:solidFill>
              <a:latin typeface="Arial"/>
              <a:cs typeface="Arial"/>
            </a:rPr>
            <a:t>(1) n</a:t>
          </a:r>
          <a:r>
            <a:rPr lang="en-US" sz="1400" b="0" i="0" strike="noStrike" baseline="-25000">
              <a:solidFill>
                <a:srgbClr val="000000"/>
              </a:solidFill>
              <a:latin typeface="Arial"/>
              <a:cs typeface="Arial"/>
            </a:rPr>
            <a:t>1</a:t>
          </a:r>
          <a:r>
            <a:rPr lang="en-US" sz="1400" b="0" i="0" strike="noStrike">
              <a:solidFill>
                <a:srgbClr val="000000"/>
              </a:solidFill>
              <a:latin typeface="Arial"/>
              <a:cs typeface="Arial"/>
            </a:rPr>
            <a:t> is clearly different from n</a:t>
          </a:r>
          <a:r>
            <a:rPr lang="en-US" sz="1400" b="0" i="0" strike="noStrike" baseline="-25000">
              <a:solidFill>
                <a:srgbClr val="000000"/>
              </a:solidFill>
              <a:latin typeface="Arial"/>
              <a:cs typeface="Arial"/>
            </a:rPr>
            <a:t>2</a:t>
          </a:r>
          <a:r>
            <a:rPr lang="en-US" sz="1400" b="0" i="0" strike="noStrike">
              <a:solidFill>
                <a:srgbClr val="000000"/>
              </a:solidFill>
              <a:latin typeface="Arial"/>
              <a:cs typeface="Arial"/>
            </a:rPr>
            <a:t> and </a:t>
          </a:r>
        </a:p>
        <a:p>
          <a:pPr algn="l" rtl="0">
            <a:defRPr sz="1000"/>
          </a:pPr>
          <a:r>
            <a:rPr lang="en-US" sz="1400" b="0" i="0" strike="noStrike">
              <a:solidFill>
                <a:srgbClr val="000000"/>
              </a:solidFill>
              <a:latin typeface="Arial"/>
              <a:cs typeface="Arial"/>
            </a:rPr>
            <a:t>(2) you believe the two variances are clearly different.</a:t>
          </a:r>
        </a:p>
        <a:p>
          <a:pPr algn="l" rtl="0">
            <a:defRPr sz="1000"/>
          </a:pPr>
          <a:endParaRPr lang="en-US" sz="1400" b="0" i="0" strike="noStrike">
            <a:solidFill>
              <a:srgbClr val="000000"/>
            </a:solidFill>
            <a:latin typeface="Arial"/>
            <a:cs typeface="Arial"/>
          </a:endParaRPr>
        </a:p>
        <a:p>
          <a:pPr algn="l" rtl="0">
            <a:defRPr sz="1000"/>
          </a:pPr>
          <a:endParaRPr lang="en-US" sz="1400" b="0" i="0" strike="noStrike">
            <a:solidFill>
              <a:srgbClr val="000000"/>
            </a:solidFill>
            <a:latin typeface="Arial"/>
            <a:cs typeface="Arial"/>
          </a:endParaRPr>
        </a:p>
        <a:p>
          <a:pPr algn="l" rtl="0">
            <a:defRPr sz="1000"/>
          </a:pPr>
          <a:r>
            <a:rPr lang="en-US" sz="1400" b="0" i="0" strike="noStrike">
              <a:solidFill>
                <a:srgbClr val="000000"/>
              </a:solidFill>
              <a:latin typeface="Arial"/>
              <a:cs typeface="Arial"/>
            </a:rPr>
            <a:t>Guideline</a:t>
          </a:r>
          <a:r>
            <a:rPr lang="en-US" sz="1400" b="0" i="0" strike="noStrike" baseline="0">
              <a:solidFill>
                <a:srgbClr val="000000"/>
              </a:solidFill>
              <a:latin typeface="Arial"/>
              <a:cs typeface="Arial"/>
            </a:rPr>
            <a:t> for determining difference:</a:t>
          </a:r>
        </a:p>
        <a:p>
          <a:pPr algn="l" rtl="0">
            <a:defRPr sz="1000"/>
          </a:pPr>
          <a:r>
            <a:rPr lang="en-US" sz="1400" b="0" i="0" strike="noStrike">
              <a:solidFill>
                <a:schemeClr val="accent6">
                  <a:lumMod val="50000"/>
                </a:schemeClr>
              </a:solidFill>
              <a:latin typeface="Arial"/>
              <a:cs typeface="Arial"/>
            </a:rPr>
            <a:t>If one n is more than</a:t>
          </a:r>
          <a:r>
            <a:rPr lang="en-US" sz="1400" b="0" i="0" strike="noStrike" baseline="0">
              <a:solidFill>
                <a:schemeClr val="accent6">
                  <a:lumMod val="50000"/>
                </a:schemeClr>
              </a:solidFill>
              <a:latin typeface="Arial"/>
              <a:cs typeface="Arial"/>
            </a:rPr>
            <a:t> 1.5 times the other n, then the sample sizes are different.</a:t>
          </a:r>
        </a:p>
        <a:p>
          <a:pPr rtl="0"/>
          <a:r>
            <a:rPr lang="en-US" sz="1400" b="0" i="0">
              <a:solidFill>
                <a:srgbClr val="0000FF"/>
              </a:solidFill>
              <a:latin typeface="Arial" pitchFamily="34" charset="0"/>
              <a:ea typeface="+mn-ea"/>
              <a:cs typeface="Arial" pitchFamily="34" charset="0"/>
            </a:rPr>
            <a:t>If one std. dev. is more than</a:t>
          </a:r>
          <a:r>
            <a:rPr lang="en-US" sz="1400" b="0" i="0" baseline="0">
              <a:solidFill>
                <a:srgbClr val="0000FF"/>
              </a:solidFill>
              <a:latin typeface="Arial" pitchFamily="34" charset="0"/>
              <a:ea typeface="+mn-ea"/>
              <a:cs typeface="Arial" pitchFamily="34" charset="0"/>
            </a:rPr>
            <a:t> 1.5 times the other, then variances are different.</a:t>
          </a:r>
          <a:endParaRPr lang="en-US" sz="1400">
            <a:solidFill>
              <a:srgbClr val="0000FF"/>
            </a:solidFill>
            <a:latin typeface="Arial" pitchFamily="34" charset="0"/>
            <a:cs typeface="Arial" pitchFamily="34" charset="0"/>
          </a:endParaRPr>
        </a:p>
        <a:p>
          <a:pPr algn="l" rtl="0">
            <a:defRPr sz="1000"/>
          </a:pPr>
          <a:endParaRPr lang="en-US" sz="1400" b="0" i="0" strike="noStrike">
            <a:solidFill>
              <a:srgbClr val="000000"/>
            </a:solidFill>
            <a:latin typeface="Arial"/>
            <a:cs typeface="Arial"/>
          </a:endParaRPr>
        </a:p>
        <a:p>
          <a:pPr algn="l" rtl="0">
            <a:defRPr sz="1000"/>
          </a:pPr>
          <a:endParaRPr lang="en-US" sz="1400" b="0" i="0" strike="noStrike">
            <a:solidFill>
              <a:srgbClr val="000000"/>
            </a:solidFill>
            <a:latin typeface="Arial"/>
            <a:cs typeface="Aria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38099</xdr:colOff>
      <xdr:row>5</xdr:row>
      <xdr:rowOff>171450</xdr:rowOff>
    </xdr:from>
    <xdr:to>
      <xdr:col>12</xdr:col>
      <xdr:colOff>581025</xdr:colOff>
      <xdr:row>11</xdr:row>
      <xdr:rowOff>85725</xdr:rowOff>
    </xdr:to>
    <xdr:sp macro="" textlink="">
      <xdr:nvSpPr>
        <xdr:cNvPr id="2" name="Text 3">
          <a:extLst>
            <a:ext uri="{FF2B5EF4-FFF2-40B4-BE49-F238E27FC236}">
              <a16:creationId xmlns:a16="http://schemas.microsoft.com/office/drawing/2014/main" id="{00000000-0008-0000-0C00-000002000000}"/>
            </a:ext>
          </a:extLst>
        </xdr:cNvPr>
        <xdr:cNvSpPr txBox="1">
          <a:spLocks noChangeArrowheads="1"/>
        </xdr:cNvSpPr>
      </xdr:nvSpPr>
      <xdr:spPr bwMode="auto">
        <a:xfrm>
          <a:off x="38099" y="1419225"/>
          <a:ext cx="8039101" cy="1285875"/>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400" b="1" i="0" strike="noStrike">
              <a:solidFill>
                <a:srgbClr val="0000FF"/>
              </a:solidFill>
              <a:latin typeface="Arial"/>
              <a:cs typeface="Arial"/>
            </a:rPr>
            <a:t>Excel does not give the value of the Standard Error, SE, in the output for the Data Analysis hypothesis testing procedures for two means.  </a:t>
          </a:r>
        </a:p>
        <a:p>
          <a:pPr algn="l" rtl="0">
            <a:defRPr sz="1000"/>
          </a:pPr>
          <a:r>
            <a:rPr lang="en-US" sz="1400" b="1" i="0" strike="noStrike">
              <a:solidFill>
                <a:srgbClr val="0000FF"/>
              </a:solidFill>
              <a:latin typeface="Arial"/>
              <a:cs typeface="Arial"/>
            </a:rPr>
            <a:t>To calculate a confidence interval one needs the Standard Error to calculate the Margin of Error.  Excel does calculate the two sample means and the value of the Test Statistic, TS.  Hence these values can be used in the formula presented to determine the value of the Standard Error.</a:t>
          </a:r>
        </a:p>
      </xdr:txBody>
    </xdr:sp>
    <xdr:clientData/>
  </xdr:twoCellAnchor>
  <xdr:twoCellAnchor>
    <xdr:from>
      <xdr:col>8</xdr:col>
      <xdr:colOff>28575</xdr:colOff>
      <xdr:row>11</xdr:row>
      <xdr:rowOff>104774</xdr:rowOff>
    </xdr:from>
    <xdr:to>
      <xdr:col>13</xdr:col>
      <xdr:colOff>104775</xdr:colOff>
      <xdr:row>18</xdr:row>
      <xdr:rowOff>66674</xdr:rowOff>
    </xdr:to>
    <xdr:sp macro="" textlink="">
      <xdr:nvSpPr>
        <xdr:cNvPr id="4" name="TextBox 3">
          <a:extLst>
            <a:ext uri="{FF2B5EF4-FFF2-40B4-BE49-F238E27FC236}">
              <a16:creationId xmlns:a16="http://schemas.microsoft.com/office/drawing/2014/main" id="{00000000-0008-0000-0C00-000004000000}"/>
            </a:ext>
          </a:extLst>
        </xdr:cNvPr>
        <xdr:cNvSpPr txBox="1"/>
      </xdr:nvSpPr>
      <xdr:spPr>
        <a:xfrm>
          <a:off x="5086350" y="2724149"/>
          <a:ext cx="3124200" cy="195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400" b="1">
              <a:solidFill>
                <a:srgbClr val="006600"/>
              </a:solidFill>
              <a:latin typeface="Times New Roman" pitchFamily="18" charset="0"/>
              <a:cs typeface="Times New Roman" pitchFamily="18" charset="0"/>
            </a:rPr>
            <a:t>If the value of the Standard Error,</a:t>
          </a:r>
          <a:r>
            <a:rPr lang="en-US" sz="1400" b="1" baseline="0">
              <a:solidFill>
                <a:srgbClr val="006600"/>
              </a:solidFill>
              <a:latin typeface="Times New Roman" pitchFamily="18" charset="0"/>
              <a:cs typeface="Times New Roman" pitchFamily="18" charset="0"/>
            </a:rPr>
            <a:t> SE, is calculated from sample variances or sample standard deviations that estimate the phenomenon values then the t distribution is used.  The value for degrees of freedom depends on the formula used to calculate the SE value.</a:t>
          </a:r>
          <a:endParaRPr lang="en-US" sz="1400" b="1">
            <a:solidFill>
              <a:srgbClr val="006600"/>
            </a:solidFill>
            <a:latin typeface="Times New Roman" pitchFamily="18" charset="0"/>
            <a:cs typeface="Times New Roman"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95250</xdr:colOff>
          <xdr:row>13</xdr:row>
          <xdr:rowOff>9525</xdr:rowOff>
        </xdr:from>
        <xdr:to>
          <xdr:col>3</xdr:col>
          <xdr:colOff>561975</xdr:colOff>
          <xdr:row>13</xdr:row>
          <xdr:rowOff>495300</xdr:rowOff>
        </xdr:to>
        <xdr:sp macro="" textlink="">
          <xdr:nvSpPr>
            <xdr:cNvPr id="6147" name="Object 3" hidden="1">
              <a:extLst>
                <a:ext uri="{63B3BB69-23CF-44E3-9099-C40C66FF867C}">
                  <a14:compatExt spid="_x0000_s6147"/>
                </a:ext>
                <a:ext uri="{FF2B5EF4-FFF2-40B4-BE49-F238E27FC236}">
                  <a16:creationId xmlns:a16="http://schemas.microsoft.com/office/drawing/2014/main" id="{00000000-0008-0000-0C00-000003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13</xdr:row>
          <xdr:rowOff>514350</xdr:rowOff>
        </xdr:from>
        <xdr:to>
          <xdr:col>7</xdr:col>
          <xdr:colOff>257175</xdr:colOff>
          <xdr:row>15</xdr:row>
          <xdr:rowOff>171450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C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2</xdr:row>
          <xdr:rowOff>9525</xdr:rowOff>
        </xdr:from>
        <xdr:to>
          <xdr:col>3</xdr:col>
          <xdr:colOff>419100</xdr:colOff>
          <xdr:row>5</xdr:row>
          <xdr:rowOff>161925</xdr:rowOff>
        </xdr:to>
        <xdr:sp macro="" textlink="">
          <xdr:nvSpPr>
            <xdr:cNvPr id="6173" name="Object 29" hidden="1">
              <a:extLst>
                <a:ext uri="{63B3BB69-23CF-44E3-9099-C40C66FF867C}">
                  <a14:compatExt spid="_x0000_s6173"/>
                </a:ext>
                <a:ext uri="{FF2B5EF4-FFF2-40B4-BE49-F238E27FC236}">
                  <a16:creationId xmlns:a16="http://schemas.microsoft.com/office/drawing/2014/main" id="{00000000-0008-0000-0C00-00001D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xdr:row>
          <xdr:rowOff>276225</xdr:rowOff>
        </xdr:from>
        <xdr:to>
          <xdr:col>10</xdr:col>
          <xdr:colOff>295275</xdr:colOff>
          <xdr:row>5</xdr:row>
          <xdr:rowOff>123825</xdr:rowOff>
        </xdr:to>
        <xdr:sp macro="" textlink="">
          <xdr:nvSpPr>
            <xdr:cNvPr id="6177" name="Object 33" hidden="1">
              <a:extLst>
                <a:ext uri="{63B3BB69-23CF-44E3-9099-C40C66FF867C}">
                  <a14:compatExt spid="_x0000_s6177"/>
                </a:ext>
                <a:ext uri="{FF2B5EF4-FFF2-40B4-BE49-F238E27FC236}">
                  <a16:creationId xmlns:a16="http://schemas.microsoft.com/office/drawing/2014/main" id="{00000000-0008-0000-0C00-000021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4</xdr:col>
      <xdr:colOff>409575</xdr:colOff>
      <xdr:row>0</xdr:row>
      <xdr:rowOff>0</xdr:rowOff>
    </xdr:from>
    <xdr:to>
      <xdr:col>13</xdr:col>
      <xdr:colOff>857250</xdr:colOff>
      <xdr:row>8</xdr:row>
      <xdr:rowOff>66675</xdr:rowOff>
    </xdr:to>
    <xdr:graphicFrame macro="">
      <xdr:nvGraphicFramePr>
        <xdr:cNvPr id="18522" name="Chart 1">
          <a:extLst>
            <a:ext uri="{FF2B5EF4-FFF2-40B4-BE49-F238E27FC236}">
              <a16:creationId xmlns:a16="http://schemas.microsoft.com/office/drawing/2014/main" id="{00000000-0008-0000-0D00-00005A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447675</xdr:colOff>
      <xdr:row>20</xdr:row>
      <xdr:rowOff>57150</xdr:rowOff>
    </xdr:from>
    <xdr:to>
      <xdr:col>16</xdr:col>
      <xdr:colOff>123825</xdr:colOff>
      <xdr:row>36</xdr:row>
      <xdr:rowOff>76200</xdr:rowOff>
    </xdr:to>
    <xdr:pic>
      <xdr:nvPicPr>
        <xdr:cNvPr id="18523" name="Picture 1">
          <a:extLst>
            <a:ext uri="{FF2B5EF4-FFF2-40B4-BE49-F238E27FC236}">
              <a16:creationId xmlns:a16="http://schemas.microsoft.com/office/drawing/2014/main" id="{00000000-0008-0000-0D00-00005B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29425" y="3629025"/>
          <a:ext cx="3057525" cy="2695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4</xdr:col>
      <xdr:colOff>409575</xdr:colOff>
      <xdr:row>0</xdr:row>
      <xdr:rowOff>0</xdr:rowOff>
    </xdr:from>
    <xdr:to>
      <xdr:col>13</xdr:col>
      <xdr:colOff>857250</xdr:colOff>
      <xdr:row>8</xdr:row>
      <xdr:rowOff>66675</xdr:rowOff>
    </xdr:to>
    <xdr:graphicFrame macro="">
      <xdr:nvGraphicFramePr>
        <xdr:cNvPr id="58421" name="Chart 1">
          <a:extLst>
            <a:ext uri="{FF2B5EF4-FFF2-40B4-BE49-F238E27FC236}">
              <a16:creationId xmlns:a16="http://schemas.microsoft.com/office/drawing/2014/main" id="{00000000-0008-0000-0E00-000035E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114300</xdr:colOff>
      <xdr:row>20</xdr:row>
      <xdr:rowOff>133350</xdr:rowOff>
    </xdr:from>
    <xdr:to>
      <xdr:col>17</xdr:col>
      <xdr:colOff>371475</xdr:colOff>
      <xdr:row>36</xdr:row>
      <xdr:rowOff>123825</xdr:rowOff>
    </xdr:to>
    <xdr:pic>
      <xdr:nvPicPr>
        <xdr:cNvPr id="58422" name="Picture 4">
          <a:extLst>
            <a:ext uri="{FF2B5EF4-FFF2-40B4-BE49-F238E27FC236}">
              <a16:creationId xmlns:a16="http://schemas.microsoft.com/office/drawing/2014/main" id="{00000000-0008-0000-0E00-000036E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96050" y="3705225"/>
          <a:ext cx="4086225"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85725</xdr:colOff>
          <xdr:row>22</xdr:row>
          <xdr:rowOff>9525</xdr:rowOff>
        </xdr:from>
        <xdr:to>
          <xdr:col>5</xdr:col>
          <xdr:colOff>266700</xdr:colOff>
          <xdr:row>35</xdr:row>
          <xdr:rowOff>85725</xdr:rowOff>
        </xdr:to>
        <xdr:sp macro="" textlink="">
          <xdr:nvSpPr>
            <xdr:cNvPr id="58369" name="Picture 8" hidden="1">
              <a:extLst>
                <a:ext uri="{63B3BB69-23CF-44E3-9099-C40C66FF867C}">
                  <a14:compatExt spid="_x0000_s58369"/>
                </a:ext>
                <a:ext uri="{FF2B5EF4-FFF2-40B4-BE49-F238E27FC236}">
                  <a16:creationId xmlns:a16="http://schemas.microsoft.com/office/drawing/2014/main" id="{00000000-0008-0000-0E00-000001E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276225</xdr:colOff>
      <xdr:row>27</xdr:row>
      <xdr:rowOff>57150</xdr:rowOff>
    </xdr:from>
    <xdr:to>
      <xdr:col>11</xdr:col>
      <xdr:colOff>114300</xdr:colOff>
      <xdr:row>35</xdr:row>
      <xdr:rowOff>133350</xdr:rowOff>
    </xdr:to>
    <xdr:pic>
      <xdr:nvPicPr>
        <xdr:cNvPr id="58423" name="Picture 6">
          <a:extLst>
            <a:ext uri="{FF2B5EF4-FFF2-40B4-BE49-F238E27FC236}">
              <a16:creationId xmlns:a16="http://schemas.microsoft.com/office/drawing/2014/main" id="{00000000-0008-0000-0E00-000037E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39844" t="61858" r="41830" b="28593"/>
        <a:stretch>
          <a:fillRect/>
        </a:stretch>
      </xdr:blipFill>
      <xdr:spPr bwMode="auto">
        <a:xfrm>
          <a:off x="3000375" y="4848225"/>
          <a:ext cx="3495675"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85725</xdr:colOff>
      <xdr:row>11</xdr:row>
      <xdr:rowOff>38100</xdr:rowOff>
    </xdr:from>
    <xdr:to>
      <xdr:col>3</xdr:col>
      <xdr:colOff>0</xdr:colOff>
      <xdr:row>14</xdr:row>
      <xdr:rowOff>85725</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85725" y="1981200"/>
          <a:ext cx="1685925"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Data Format above  is used for Excel.</a:t>
          </a:r>
        </a:p>
      </xdr:txBody>
    </xdr:sp>
    <xdr:clientData/>
  </xdr:twoCellAnchor>
  <xdr:twoCellAnchor>
    <xdr:from>
      <xdr:col>4</xdr:col>
      <xdr:colOff>0</xdr:colOff>
      <xdr:row>0</xdr:row>
      <xdr:rowOff>1</xdr:rowOff>
    </xdr:from>
    <xdr:to>
      <xdr:col>7</xdr:col>
      <xdr:colOff>561975</xdr:colOff>
      <xdr:row>2</xdr:row>
      <xdr:rowOff>1</xdr:rowOff>
    </xdr:to>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2381250" y="1"/>
          <a:ext cx="2400300"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Data Format below is used for JMP.</a:t>
          </a:r>
        </a:p>
      </xdr:txBody>
    </xdr:sp>
    <xdr:clientData/>
  </xdr:twoCellAnchor>
  <xdr:twoCellAnchor editAs="oneCell">
    <xdr:from>
      <xdr:col>5</xdr:col>
      <xdr:colOff>561975</xdr:colOff>
      <xdr:row>5</xdr:row>
      <xdr:rowOff>0</xdr:rowOff>
    </xdr:from>
    <xdr:to>
      <xdr:col>13</xdr:col>
      <xdr:colOff>180975</xdr:colOff>
      <xdr:row>14</xdr:row>
      <xdr:rowOff>9525</xdr:rowOff>
    </xdr:to>
    <xdr:pic>
      <xdr:nvPicPr>
        <xdr:cNvPr id="103451" name="Picture 3">
          <a:extLst>
            <a:ext uri="{FF2B5EF4-FFF2-40B4-BE49-F238E27FC236}">
              <a16:creationId xmlns:a16="http://schemas.microsoft.com/office/drawing/2014/main" id="{00000000-0008-0000-0F00-00001B9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52825" y="971550"/>
          <a:ext cx="45053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17</xdr:row>
      <xdr:rowOff>19050</xdr:rowOff>
    </xdr:from>
    <xdr:to>
      <xdr:col>13</xdr:col>
      <xdr:colOff>247650</xdr:colOff>
      <xdr:row>26</xdr:row>
      <xdr:rowOff>28575</xdr:rowOff>
    </xdr:to>
    <xdr:pic>
      <xdr:nvPicPr>
        <xdr:cNvPr id="103452" name="Picture 4">
          <a:extLst>
            <a:ext uri="{FF2B5EF4-FFF2-40B4-BE49-F238E27FC236}">
              <a16:creationId xmlns:a16="http://schemas.microsoft.com/office/drawing/2014/main" id="{00000000-0008-0000-0F00-00001C9401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0" y="2933700"/>
          <a:ext cx="45053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4</xdr:row>
      <xdr:rowOff>104775</xdr:rowOff>
    </xdr:from>
    <xdr:to>
      <xdr:col>6</xdr:col>
      <xdr:colOff>161925</xdr:colOff>
      <xdr:row>6</xdr:row>
      <xdr:rowOff>276225</xdr:rowOff>
    </xdr:to>
    <xdr:sp macro="" textlink="">
      <xdr:nvSpPr>
        <xdr:cNvPr id="1031" name="Text 7">
          <a:extLst>
            <a:ext uri="{FF2B5EF4-FFF2-40B4-BE49-F238E27FC236}">
              <a16:creationId xmlns:a16="http://schemas.microsoft.com/office/drawing/2014/main" id="{00000000-0008-0000-0200-000007040000}"/>
            </a:ext>
          </a:extLst>
        </xdr:cNvPr>
        <xdr:cNvSpPr txBox="1">
          <a:spLocks noChangeArrowheads="1"/>
        </xdr:cNvSpPr>
      </xdr:nvSpPr>
      <xdr:spPr bwMode="auto">
        <a:xfrm>
          <a:off x="5000625" y="1019175"/>
          <a:ext cx="1933575" cy="466725"/>
        </a:xfrm>
        <a:prstGeom prst="rect">
          <a:avLst/>
        </a:prstGeom>
        <a:solidFill>
          <a:srgbClr val="FFFFFF"/>
        </a:solidFill>
        <a:ln w="9525">
          <a:solidFill>
            <a:srgbClr val="000000"/>
          </a:solidFill>
          <a:prstDash val="solid"/>
          <a:miter lim="800000"/>
          <a:headEnd/>
          <a:tailEnd/>
        </a:ln>
      </xdr:spPr>
      <xdr:txBody>
        <a:bodyPr vertOverflow="clip" wrap="square" lIns="27432" tIns="27432" rIns="0" bIns="0" anchor="t" upright="1"/>
        <a:lstStyle/>
        <a:p>
          <a:pPr algn="l" rtl="0">
            <a:defRPr sz="1000"/>
          </a:pPr>
          <a:r>
            <a:rPr lang="en-US" sz="1200" b="1" i="0" strike="noStrike">
              <a:solidFill>
                <a:srgbClr val="000000"/>
              </a:solidFill>
              <a:latin typeface="Times New Roman"/>
              <a:cs typeface="Times New Roman"/>
            </a:rPr>
            <a:t>The Mean &amp; Proportion are both </a:t>
          </a:r>
          <a:r>
            <a:rPr lang="en-US" sz="1400" b="1" i="0" strike="noStrike">
              <a:solidFill>
                <a:srgbClr val="000000"/>
              </a:solidFill>
              <a:latin typeface="Times New Roman"/>
              <a:cs typeface="Times New Roman"/>
            </a:rPr>
            <a:t>location parameters</a:t>
          </a:r>
          <a:r>
            <a:rPr lang="en-US" sz="1200" b="1" i="0" strike="noStrike">
              <a:solidFill>
                <a:srgbClr val="000000"/>
              </a:solidFill>
              <a:latin typeface="Times New Roman"/>
              <a:cs typeface="Times New Roman"/>
            </a:rPr>
            <a:t>.</a:t>
          </a:r>
        </a:p>
      </xdr:txBody>
    </xdr:sp>
    <xdr:clientData/>
  </xdr:twoCellAnchor>
  <xdr:twoCellAnchor>
    <xdr:from>
      <xdr:col>2</xdr:col>
      <xdr:colOff>2961217</xdr:colOff>
      <xdr:row>8</xdr:row>
      <xdr:rowOff>42334</xdr:rowOff>
    </xdr:from>
    <xdr:to>
      <xdr:col>6</xdr:col>
      <xdr:colOff>84667</xdr:colOff>
      <xdr:row>10</xdr:row>
      <xdr:rowOff>191559</xdr:rowOff>
    </xdr:to>
    <xdr:sp macro="" textlink="">
      <xdr:nvSpPr>
        <xdr:cNvPr id="1032" name="Text 8">
          <a:extLst>
            <a:ext uri="{FF2B5EF4-FFF2-40B4-BE49-F238E27FC236}">
              <a16:creationId xmlns:a16="http://schemas.microsoft.com/office/drawing/2014/main" id="{00000000-0008-0000-0200-000008040000}"/>
            </a:ext>
          </a:extLst>
        </xdr:cNvPr>
        <xdr:cNvSpPr txBox="1">
          <a:spLocks noChangeArrowheads="1"/>
        </xdr:cNvSpPr>
      </xdr:nvSpPr>
      <xdr:spPr bwMode="auto">
        <a:xfrm>
          <a:off x="4982634" y="1936751"/>
          <a:ext cx="1885950" cy="678391"/>
        </a:xfrm>
        <a:prstGeom prst="rect">
          <a:avLst/>
        </a:prstGeom>
        <a:solidFill>
          <a:srgbClr val="FFFFFF"/>
        </a:solidFill>
        <a:ln w="9525">
          <a:solidFill>
            <a:srgbClr val="000000"/>
          </a:solidFill>
          <a:prstDash val="solid"/>
          <a:miter lim="800000"/>
          <a:headEnd/>
          <a:tailEnd/>
        </a:ln>
      </xdr:spPr>
      <xdr:txBody>
        <a:bodyPr vertOverflow="clip" wrap="square" lIns="27432" tIns="27432" rIns="0" bIns="0" anchor="t" upright="1"/>
        <a:lstStyle/>
        <a:p>
          <a:pPr algn="l" rtl="0">
            <a:defRPr sz="1000"/>
          </a:pPr>
          <a:r>
            <a:rPr lang="en-US" sz="1200" b="1" i="0" strike="noStrike">
              <a:solidFill>
                <a:srgbClr val="000000"/>
              </a:solidFill>
              <a:latin typeface="Times New Roman"/>
              <a:cs typeface="Times New Roman"/>
            </a:rPr>
            <a:t>The variance measures spread and is not a location parameter.</a:t>
          </a:r>
        </a:p>
      </xdr:txBody>
    </xdr:sp>
    <xdr:clientData/>
  </xdr:twoCellAnchor>
  <mc:AlternateContent xmlns:mc="http://schemas.openxmlformats.org/markup-compatibility/2006">
    <mc:Choice xmlns:a14="http://schemas.microsoft.com/office/drawing/2010/main" Requires="a14">
      <xdr:twoCellAnchor editAs="oneCell">
        <xdr:from>
          <xdr:col>1</xdr:col>
          <xdr:colOff>57150</xdr:colOff>
          <xdr:row>8</xdr:row>
          <xdr:rowOff>28575</xdr:rowOff>
        </xdr:from>
        <xdr:to>
          <xdr:col>1</xdr:col>
          <xdr:colOff>666750</xdr:colOff>
          <xdr:row>10</xdr:row>
          <xdr:rowOff>57150</xdr:rowOff>
        </xdr:to>
        <xdr:sp macro="" textlink="">
          <xdr:nvSpPr>
            <xdr:cNvPr id="1033" name="Picture 9" hidden="1">
              <a:extLst>
                <a:ext uri="{63B3BB69-23CF-44E3-9099-C40C66FF867C}">
                  <a14:compatExt spid="_x0000_s1033"/>
                </a:ext>
                <a:ext uri="{FF2B5EF4-FFF2-40B4-BE49-F238E27FC236}">
                  <a16:creationId xmlns:a16="http://schemas.microsoft.com/office/drawing/2014/main" id="{00000000-0008-0000-0200-000009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1162050</xdr:colOff>
          <xdr:row>8</xdr:row>
          <xdr:rowOff>9525</xdr:rowOff>
        </xdr:from>
        <xdr:to>
          <xdr:col>2</xdr:col>
          <xdr:colOff>1657350</xdr:colOff>
          <xdr:row>10</xdr:row>
          <xdr:rowOff>95250</xdr:rowOff>
        </xdr:to>
        <xdr:sp macro="" textlink="">
          <xdr:nvSpPr>
            <xdr:cNvPr id="1035" name="Picture 11" hidden="1">
              <a:extLst>
                <a:ext uri="{63B3BB69-23CF-44E3-9099-C40C66FF867C}">
                  <a14:compatExt spid="_x0000_s1035"/>
                </a:ext>
                <a:ext uri="{FF2B5EF4-FFF2-40B4-BE49-F238E27FC236}">
                  <a16:creationId xmlns:a16="http://schemas.microsoft.com/office/drawing/2014/main" id="{00000000-0008-0000-0200-00000B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1057275</xdr:colOff>
          <xdr:row>3</xdr:row>
          <xdr:rowOff>209550</xdr:rowOff>
        </xdr:from>
        <xdr:to>
          <xdr:col>2</xdr:col>
          <xdr:colOff>1914525</xdr:colOff>
          <xdr:row>5</xdr:row>
          <xdr:rowOff>85725</xdr:rowOff>
        </xdr:to>
        <xdr:sp macro="" textlink="">
          <xdr:nvSpPr>
            <xdr:cNvPr id="1050" name="Object 26"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1047750</xdr:colOff>
          <xdr:row>5</xdr:row>
          <xdr:rowOff>66675</xdr:rowOff>
        </xdr:from>
        <xdr:to>
          <xdr:col>2</xdr:col>
          <xdr:colOff>1866900</xdr:colOff>
          <xdr:row>6</xdr:row>
          <xdr:rowOff>276225</xdr:rowOff>
        </xdr:to>
        <xdr:sp macro="" textlink="">
          <xdr:nvSpPr>
            <xdr:cNvPr id="1051" name="Object 27"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2371725</xdr:colOff>
      <xdr:row>15</xdr:row>
      <xdr:rowOff>228600</xdr:rowOff>
    </xdr:from>
    <xdr:to>
      <xdr:col>9</xdr:col>
      <xdr:colOff>342900</xdr:colOff>
      <xdr:row>20</xdr:row>
      <xdr:rowOff>209550</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3438525" y="3952875"/>
          <a:ext cx="5076825" cy="1171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solidFill>
                <a:srgbClr val="0000FF"/>
              </a:solidFill>
            </a:rPr>
            <a:t>The p-value is greater</a:t>
          </a:r>
          <a:r>
            <a:rPr lang="en-US" sz="1100" b="1" baseline="0">
              <a:solidFill>
                <a:srgbClr val="0000FF"/>
              </a:solidFill>
            </a:rPr>
            <a:t> than </a:t>
          </a:r>
          <a:r>
            <a:rPr lang="el-GR" sz="1100" b="1" baseline="0">
              <a:solidFill>
                <a:srgbClr val="0000FF"/>
              </a:solidFill>
              <a:latin typeface="Calibri"/>
            </a:rPr>
            <a:t>α</a:t>
          </a:r>
          <a:r>
            <a:rPr lang="en-US" sz="1100" b="1" baseline="0">
              <a:solidFill>
                <a:srgbClr val="0000FF"/>
              </a:solidFill>
              <a:latin typeface="Calibri"/>
            </a:rPr>
            <a:t>=.05,  hence one fails to reject the null for this </a:t>
          </a:r>
          <a:r>
            <a:rPr lang="el-GR" sz="1100" b="1" baseline="0">
              <a:solidFill>
                <a:srgbClr val="0000FF"/>
              </a:solidFill>
              <a:latin typeface="Calibri"/>
            </a:rPr>
            <a:t>α</a:t>
          </a:r>
          <a:r>
            <a:rPr lang="en-US" sz="1100" b="1" baseline="0">
              <a:solidFill>
                <a:srgbClr val="0000FF"/>
              </a:solidFill>
              <a:latin typeface="Calibri"/>
            </a:rPr>
            <a:t>.   The data do not provide strong evidence that the program is worthwhile using  </a:t>
          </a:r>
          <a:r>
            <a:rPr lang="el-GR" sz="1100" b="1" baseline="0">
              <a:solidFill>
                <a:srgbClr val="0000FF"/>
              </a:solidFill>
              <a:latin typeface="Calibri"/>
            </a:rPr>
            <a:t>α</a:t>
          </a:r>
          <a:r>
            <a:rPr lang="en-US" sz="1100" b="1" baseline="0">
              <a:solidFill>
                <a:srgbClr val="0000FF"/>
              </a:solidFill>
              <a:latin typeface="Calibri"/>
            </a:rPr>
            <a:t>=.05.</a:t>
          </a:r>
        </a:p>
        <a:p>
          <a:pPr marL="0" marR="0" indent="0" defTabSz="914400" eaLnBrk="1" fontAlgn="auto" latinLnBrk="0" hangingPunct="1">
            <a:lnSpc>
              <a:spcPct val="100000"/>
            </a:lnSpc>
            <a:spcBef>
              <a:spcPts val="0"/>
            </a:spcBef>
            <a:spcAft>
              <a:spcPts val="0"/>
            </a:spcAft>
            <a:buClrTx/>
            <a:buSzTx/>
            <a:buFontTx/>
            <a:buNone/>
            <a:tabLst/>
            <a:defRPr/>
          </a:pPr>
          <a:r>
            <a:rPr lang="en-US" sz="1100" b="1">
              <a:solidFill>
                <a:srgbClr val="0000FF"/>
              </a:solidFill>
              <a:latin typeface="+mn-lt"/>
              <a:ea typeface="+mn-ea"/>
              <a:cs typeface="+mn-cs"/>
            </a:rPr>
            <a:t>However the p-value is less</a:t>
          </a:r>
          <a:r>
            <a:rPr lang="en-US" sz="1100" b="1" baseline="0">
              <a:solidFill>
                <a:srgbClr val="0000FF"/>
              </a:solidFill>
              <a:latin typeface="+mn-lt"/>
              <a:ea typeface="+mn-ea"/>
              <a:cs typeface="+mn-cs"/>
            </a:rPr>
            <a:t> than </a:t>
          </a:r>
          <a:r>
            <a:rPr lang="el-GR" sz="1100" b="1" baseline="0">
              <a:solidFill>
                <a:srgbClr val="0000FF"/>
              </a:solidFill>
              <a:latin typeface="+mn-lt"/>
              <a:ea typeface="+mn-ea"/>
              <a:cs typeface="+mn-cs"/>
            </a:rPr>
            <a:t>α</a:t>
          </a:r>
          <a:r>
            <a:rPr lang="en-US" sz="1100" b="1" baseline="0">
              <a:solidFill>
                <a:srgbClr val="0000FF"/>
              </a:solidFill>
              <a:latin typeface="+mn-lt"/>
              <a:ea typeface="+mn-ea"/>
              <a:cs typeface="+mn-cs"/>
            </a:rPr>
            <a:t>=.10,  hence one rejects the null for this </a:t>
          </a:r>
          <a:r>
            <a:rPr lang="el-GR" sz="1100" b="1" baseline="0">
              <a:solidFill>
                <a:srgbClr val="0000FF"/>
              </a:solidFill>
              <a:latin typeface="+mn-lt"/>
              <a:ea typeface="+mn-ea"/>
              <a:cs typeface="+mn-cs"/>
            </a:rPr>
            <a:t>α</a:t>
          </a:r>
          <a:r>
            <a:rPr lang="en-US" sz="1100" b="1" baseline="0">
              <a:solidFill>
                <a:srgbClr val="0000FF"/>
              </a:solidFill>
              <a:latin typeface="+mn-lt"/>
              <a:ea typeface="+mn-ea"/>
              <a:cs typeface="+mn-cs"/>
            </a:rPr>
            <a:t>.   The data do provide strong evidence that the program is worthwhile using  </a:t>
          </a:r>
          <a:r>
            <a:rPr lang="el-GR" sz="1100" b="1" baseline="0">
              <a:solidFill>
                <a:srgbClr val="0000FF"/>
              </a:solidFill>
              <a:latin typeface="+mn-lt"/>
              <a:ea typeface="+mn-ea"/>
              <a:cs typeface="+mn-cs"/>
            </a:rPr>
            <a:t>α</a:t>
          </a:r>
          <a:r>
            <a:rPr lang="en-US" sz="1100" b="1" baseline="0">
              <a:solidFill>
                <a:srgbClr val="0000FF"/>
              </a:solidFill>
              <a:latin typeface="+mn-lt"/>
              <a:ea typeface="+mn-ea"/>
              <a:cs typeface="+mn-cs"/>
            </a:rPr>
            <a:t>=.10.</a:t>
          </a:r>
          <a:endParaRPr lang="en-US">
            <a:solidFill>
              <a:srgbClr val="0000FF"/>
            </a:solidFill>
          </a:endParaRPr>
        </a:p>
        <a:p>
          <a:endParaRPr lang="en-US" sz="1100" b="1"/>
        </a:p>
      </xdr:txBody>
    </xdr:sp>
    <xdr:clientData/>
  </xdr:twoCellAnchor>
  <mc:AlternateContent xmlns:mc="http://schemas.openxmlformats.org/markup-compatibility/2006">
    <mc:Choice xmlns:a14="http://schemas.microsoft.com/office/drawing/2010/main" Requires="a14">
      <xdr:twoCellAnchor editAs="oneCell">
        <xdr:from>
          <xdr:col>0</xdr:col>
          <xdr:colOff>904875</xdr:colOff>
          <xdr:row>8</xdr:row>
          <xdr:rowOff>9525</xdr:rowOff>
        </xdr:from>
        <xdr:to>
          <xdr:col>0</xdr:col>
          <xdr:colOff>1047750</xdr:colOff>
          <xdr:row>8</xdr:row>
          <xdr:rowOff>228600</xdr:rowOff>
        </xdr:to>
        <xdr:sp macro="" textlink="">
          <xdr:nvSpPr>
            <xdr:cNvPr id="32775" name="Object 7" hidden="1">
              <a:extLst>
                <a:ext uri="{63B3BB69-23CF-44E3-9099-C40C66FF867C}">
                  <a14:compatExt spid="_x0000_s32775"/>
                </a:ext>
                <a:ext uri="{FF2B5EF4-FFF2-40B4-BE49-F238E27FC236}">
                  <a16:creationId xmlns:a16="http://schemas.microsoft.com/office/drawing/2014/main" id="{00000000-0008-0000-0300-0000078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9</xdr:row>
          <xdr:rowOff>247650</xdr:rowOff>
        </xdr:from>
        <xdr:to>
          <xdr:col>0</xdr:col>
          <xdr:colOff>1057275</xdr:colOff>
          <xdr:row>10</xdr:row>
          <xdr:rowOff>247650</xdr:rowOff>
        </xdr:to>
        <xdr:sp macro="" textlink="">
          <xdr:nvSpPr>
            <xdr:cNvPr id="32776" name="Object 8" hidden="1">
              <a:extLst>
                <a:ext uri="{63B3BB69-23CF-44E3-9099-C40C66FF867C}">
                  <a14:compatExt spid="_x0000_s32776"/>
                </a:ext>
                <a:ext uri="{FF2B5EF4-FFF2-40B4-BE49-F238E27FC236}">
                  <a16:creationId xmlns:a16="http://schemas.microsoft.com/office/drawing/2014/main" id="{00000000-0008-0000-0300-0000088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552450</xdr:colOff>
          <xdr:row>12</xdr:row>
          <xdr:rowOff>190500</xdr:rowOff>
        </xdr:from>
        <xdr:to>
          <xdr:col>0</xdr:col>
          <xdr:colOff>1047750</xdr:colOff>
          <xdr:row>14</xdr:row>
          <xdr:rowOff>142875</xdr:rowOff>
        </xdr:to>
        <xdr:sp macro="" textlink="">
          <xdr:nvSpPr>
            <xdr:cNvPr id="32777" name="Object 9" hidden="1">
              <a:extLst>
                <a:ext uri="{63B3BB69-23CF-44E3-9099-C40C66FF867C}">
                  <a14:compatExt spid="_x0000_s32777"/>
                </a:ext>
                <a:ext uri="{FF2B5EF4-FFF2-40B4-BE49-F238E27FC236}">
                  <a16:creationId xmlns:a16="http://schemas.microsoft.com/office/drawing/2014/main" id="{00000000-0008-0000-0300-0000098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9</xdr:row>
          <xdr:rowOff>0</xdr:rowOff>
        </xdr:from>
        <xdr:to>
          <xdr:col>5</xdr:col>
          <xdr:colOff>304800</xdr:colOff>
          <xdr:row>9</xdr:row>
          <xdr:rowOff>219075</xdr:rowOff>
        </xdr:to>
        <xdr:sp macro="" textlink="">
          <xdr:nvSpPr>
            <xdr:cNvPr id="32778" name="Object 10" hidden="1">
              <a:extLst>
                <a:ext uri="{63B3BB69-23CF-44E3-9099-C40C66FF867C}">
                  <a14:compatExt spid="_x0000_s32778"/>
                </a:ext>
                <a:ext uri="{FF2B5EF4-FFF2-40B4-BE49-F238E27FC236}">
                  <a16:creationId xmlns:a16="http://schemas.microsoft.com/office/drawing/2014/main" id="{00000000-0008-0000-0300-00000A8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11</xdr:row>
          <xdr:rowOff>9525</xdr:rowOff>
        </xdr:from>
        <xdr:to>
          <xdr:col>5</xdr:col>
          <xdr:colOff>342900</xdr:colOff>
          <xdr:row>12</xdr:row>
          <xdr:rowOff>28575</xdr:rowOff>
        </xdr:to>
        <xdr:sp macro="" textlink="">
          <xdr:nvSpPr>
            <xdr:cNvPr id="32779" name="Object 11" hidden="1">
              <a:extLst>
                <a:ext uri="{63B3BB69-23CF-44E3-9099-C40C66FF867C}">
                  <a14:compatExt spid="_x0000_s32779"/>
                </a:ext>
                <a:ext uri="{FF2B5EF4-FFF2-40B4-BE49-F238E27FC236}">
                  <a16:creationId xmlns:a16="http://schemas.microsoft.com/office/drawing/2014/main" id="{00000000-0008-0000-0300-00000B8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38</xdr:row>
      <xdr:rowOff>152400</xdr:rowOff>
    </xdr:from>
    <xdr:to>
      <xdr:col>5</xdr:col>
      <xdr:colOff>942975</xdr:colOff>
      <xdr:row>58</xdr:row>
      <xdr:rowOff>152400</xdr:rowOff>
    </xdr:to>
    <xdr:pic>
      <xdr:nvPicPr>
        <xdr:cNvPr id="7418" name="Picture 61">
          <a:extLst>
            <a:ext uri="{FF2B5EF4-FFF2-40B4-BE49-F238E27FC236}">
              <a16:creationId xmlns:a16="http://schemas.microsoft.com/office/drawing/2014/main" id="{00000000-0008-0000-0400-0000FA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562725"/>
          <a:ext cx="3800475" cy="332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9</xdr:col>
      <xdr:colOff>28575</xdr:colOff>
      <xdr:row>22</xdr:row>
      <xdr:rowOff>9525</xdr:rowOff>
    </xdr:from>
    <xdr:to>
      <xdr:col>16</xdr:col>
      <xdr:colOff>333375</xdr:colOff>
      <xdr:row>29</xdr:row>
      <xdr:rowOff>114300</xdr:rowOff>
    </xdr:to>
    <xdr:graphicFrame macro="">
      <xdr:nvGraphicFramePr>
        <xdr:cNvPr id="7419" name="Chart 4">
          <a:extLst>
            <a:ext uri="{FF2B5EF4-FFF2-40B4-BE49-F238E27FC236}">
              <a16:creationId xmlns:a16="http://schemas.microsoft.com/office/drawing/2014/main" id="{00000000-0008-0000-0400-0000FB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28575</xdr:colOff>
      <xdr:row>4</xdr:row>
      <xdr:rowOff>219075</xdr:rowOff>
    </xdr:from>
    <xdr:to>
      <xdr:col>15</xdr:col>
      <xdr:colOff>361950</xdr:colOff>
      <xdr:row>20</xdr:row>
      <xdr:rowOff>104775</xdr:rowOff>
    </xdr:to>
    <xdr:pic>
      <xdr:nvPicPr>
        <xdr:cNvPr id="7420" name="Picture 65">
          <a:extLst>
            <a:ext uri="{FF2B5EF4-FFF2-40B4-BE49-F238E27FC236}">
              <a16:creationId xmlns:a16="http://schemas.microsoft.com/office/drawing/2014/main" id="{00000000-0008-0000-0400-0000FC1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53150" y="866775"/>
          <a:ext cx="3990975" cy="2638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38100</xdr:colOff>
      <xdr:row>0</xdr:row>
      <xdr:rowOff>47625</xdr:rowOff>
    </xdr:from>
    <xdr:to>
      <xdr:col>6</xdr:col>
      <xdr:colOff>440531</xdr:colOff>
      <xdr:row>2</xdr:row>
      <xdr:rowOff>104775</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38100" y="47625"/>
          <a:ext cx="4224337" cy="390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200" b="1">
              <a:solidFill>
                <a:schemeClr val="accent6">
                  <a:lumMod val="50000"/>
                </a:schemeClr>
              </a:solidFill>
            </a:rPr>
            <a:t>In this problem  echocardiography</a:t>
          </a:r>
          <a:r>
            <a:rPr lang="en-US" sz="1200" b="1" baseline="0">
              <a:solidFill>
                <a:schemeClr val="accent6">
                  <a:lumMod val="50000"/>
                </a:schemeClr>
              </a:solidFill>
            </a:rPr>
            <a:t> measures are recorded for </a:t>
          </a:r>
          <a:r>
            <a:rPr lang="en-US" sz="1200" b="1">
              <a:solidFill>
                <a:schemeClr val="accent6">
                  <a:lumMod val="50000"/>
                </a:schemeClr>
              </a:solidFill>
            </a:rPr>
            <a:t>two different observers , Observer A and Observer</a:t>
          </a:r>
          <a:r>
            <a:rPr lang="en-US" sz="1200" b="1" baseline="0">
              <a:solidFill>
                <a:schemeClr val="accent6">
                  <a:lumMod val="50000"/>
                </a:schemeClr>
              </a:solidFill>
            </a:rPr>
            <a:t> B</a:t>
          </a:r>
          <a:endParaRPr lang="en-US" sz="1200" b="1">
            <a:solidFill>
              <a:schemeClr val="accent6">
                <a:lumMod val="50000"/>
              </a:schemeClr>
            </a:solidFill>
          </a:endParaRPr>
        </a:p>
      </xdr:txBody>
    </xdr:sp>
    <xdr:clientData/>
  </xdr:twoCellAnchor>
  <xdr:twoCellAnchor>
    <xdr:from>
      <xdr:col>9</xdr:col>
      <xdr:colOff>57150</xdr:colOff>
      <xdr:row>29</xdr:row>
      <xdr:rowOff>133350</xdr:rowOff>
    </xdr:from>
    <xdr:to>
      <xdr:col>16</xdr:col>
      <xdr:colOff>381000</xdr:colOff>
      <xdr:row>38</xdr:row>
      <xdr:rowOff>123825</xdr:rowOff>
    </xdr:to>
    <xdr:graphicFrame macro="">
      <xdr:nvGraphicFramePr>
        <xdr:cNvPr id="7422" name="Chart 1">
          <a:extLst>
            <a:ext uri="{FF2B5EF4-FFF2-40B4-BE49-F238E27FC236}">
              <a16:creationId xmlns:a16="http://schemas.microsoft.com/office/drawing/2014/main" id="{00000000-0008-0000-0400-0000FE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38099</xdr:colOff>
      <xdr:row>0</xdr:row>
      <xdr:rowOff>47625</xdr:rowOff>
    </xdr:from>
    <xdr:to>
      <xdr:col>7</xdr:col>
      <xdr:colOff>309563</xdr:colOff>
      <xdr:row>3</xdr:row>
      <xdr:rowOff>-1</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38099" y="47625"/>
          <a:ext cx="4331495" cy="4524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200" b="1">
              <a:solidFill>
                <a:schemeClr val="accent6">
                  <a:lumMod val="50000"/>
                </a:schemeClr>
              </a:solidFill>
            </a:rPr>
            <a:t>In this problem,  echocardiography</a:t>
          </a:r>
          <a:r>
            <a:rPr lang="en-US" sz="1200" b="1" baseline="0">
              <a:solidFill>
                <a:schemeClr val="accent6">
                  <a:lumMod val="50000"/>
                </a:schemeClr>
              </a:solidFill>
            </a:rPr>
            <a:t> measures are recorded for </a:t>
          </a:r>
          <a:r>
            <a:rPr lang="en-US" sz="1200" b="1">
              <a:solidFill>
                <a:schemeClr val="accent6">
                  <a:lumMod val="50000"/>
                </a:schemeClr>
              </a:solidFill>
            </a:rPr>
            <a:t>two different observers , Observer A and Observer</a:t>
          </a:r>
          <a:r>
            <a:rPr lang="en-US" sz="1200" b="1" baseline="0">
              <a:solidFill>
                <a:schemeClr val="accent6">
                  <a:lumMod val="50000"/>
                </a:schemeClr>
              </a:solidFill>
            </a:rPr>
            <a:t> B</a:t>
          </a:r>
          <a:endParaRPr lang="en-US" sz="1200" b="1">
            <a:solidFill>
              <a:schemeClr val="accent6">
                <a:lumMod val="50000"/>
              </a:schemeClr>
            </a:solidFill>
          </a:endParaRPr>
        </a:p>
      </xdr:txBody>
    </xdr:sp>
    <xdr:clientData/>
  </xdr:twoCellAnchor>
  <xdr:twoCellAnchor>
    <xdr:from>
      <xdr:col>5</xdr:col>
      <xdr:colOff>107157</xdr:colOff>
      <xdr:row>11</xdr:row>
      <xdr:rowOff>119063</xdr:rowOff>
    </xdr:from>
    <xdr:to>
      <xdr:col>10</xdr:col>
      <xdr:colOff>35719</xdr:colOff>
      <xdr:row>24</xdr:row>
      <xdr:rowOff>142875</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2952751" y="2095501"/>
          <a:ext cx="2964656" cy="2190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Select  the data in A8</a:t>
          </a:r>
          <a:r>
            <a:rPr lang="en-US" sz="1100" baseline="0"/>
            <a:t> through D31.</a:t>
          </a:r>
        </a:p>
        <a:p>
          <a:r>
            <a:rPr lang="en-US" sz="1100">
              <a:solidFill>
                <a:schemeClr val="dk1"/>
              </a:solidFill>
              <a:effectLst/>
              <a:latin typeface="+mn-lt"/>
              <a:ea typeface="+mn-ea"/>
              <a:cs typeface="+mn-cs"/>
            </a:rPr>
            <a:t>Click on JMP tab</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and </a:t>
          </a:r>
          <a:r>
            <a:rPr lang="en-US" sz="1100"/>
            <a:t>Preferences</a:t>
          </a:r>
          <a:r>
            <a:rPr lang="en-US" sz="1100" baseline="0"/>
            <a:t>  then  </a:t>
          </a:r>
        </a:p>
        <a:p>
          <a:r>
            <a:rPr lang="en-US" sz="1100" baseline="0"/>
            <a:t>Use first row as column names as shown to the right.  </a:t>
          </a:r>
          <a:r>
            <a:rPr lang="en-US" sz="1100"/>
            <a:t>  </a:t>
          </a:r>
        </a:p>
        <a:p>
          <a:r>
            <a:rPr lang="en-US" sz="1100"/>
            <a:t>With the  highlighted data to the left still selected</a:t>
          </a:r>
          <a:r>
            <a:rPr lang="en-US" sz="1100" baseline="0"/>
            <a:t> .  </a:t>
          </a:r>
          <a:r>
            <a:rPr lang="en-US" sz="1100"/>
            <a:t>Next select</a:t>
          </a:r>
          <a:r>
            <a:rPr lang="en-US" sz="1100" baseline="0"/>
            <a:t> Data Table  above to go to JMP.</a:t>
          </a:r>
          <a:endParaRPr lang="en-US" sz="1100"/>
        </a:p>
      </xdr:txBody>
    </xdr:sp>
    <xdr:clientData/>
  </xdr:twoCellAnchor>
  <xdr:twoCellAnchor editAs="oneCell">
    <xdr:from>
      <xdr:col>5</xdr:col>
      <xdr:colOff>85725</xdr:colOff>
      <xdr:row>4</xdr:row>
      <xdr:rowOff>38100</xdr:rowOff>
    </xdr:from>
    <xdr:to>
      <xdr:col>15</xdr:col>
      <xdr:colOff>152400</xdr:colOff>
      <xdr:row>11</xdr:row>
      <xdr:rowOff>9525</xdr:rowOff>
    </xdr:to>
    <xdr:pic>
      <xdr:nvPicPr>
        <xdr:cNvPr id="100437" name="Picture 3">
          <a:extLst>
            <a:ext uri="{FF2B5EF4-FFF2-40B4-BE49-F238E27FC236}">
              <a16:creationId xmlns:a16="http://schemas.microsoft.com/office/drawing/2014/main" id="{00000000-0008-0000-0500-0000558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r="37004" b="82420"/>
        <a:stretch>
          <a:fillRect/>
        </a:stretch>
      </xdr:blipFill>
      <xdr:spPr bwMode="auto">
        <a:xfrm>
          <a:off x="2943225" y="685800"/>
          <a:ext cx="61626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200025</xdr:colOff>
      <xdr:row>10</xdr:row>
      <xdr:rowOff>152400</xdr:rowOff>
    </xdr:from>
    <xdr:to>
      <xdr:col>15</xdr:col>
      <xdr:colOff>19050</xdr:colOff>
      <xdr:row>26</xdr:row>
      <xdr:rowOff>9525</xdr:rowOff>
    </xdr:to>
    <xdr:pic>
      <xdr:nvPicPr>
        <xdr:cNvPr id="100438" name="Picture 4">
          <a:extLst>
            <a:ext uri="{FF2B5EF4-FFF2-40B4-BE49-F238E27FC236}">
              <a16:creationId xmlns:a16="http://schemas.microsoft.com/office/drawing/2014/main" id="{00000000-0008-0000-0500-0000568801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05525" y="1924050"/>
          <a:ext cx="2867025" cy="244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535781</xdr:colOff>
      <xdr:row>9</xdr:row>
      <xdr:rowOff>23812</xdr:rowOff>
    </xdr:from>
    <xdr:to>
      <xdr:col>7</xdr:col>
      <xdr:colOff>238125</xdr:colOff>
      <xdr:row>13</xdr:row>
      <xdr:rowOff>71437</xdr:rowOff>
    </xdr:to>
    <xdr:cxnSp macro="">
      <xdr:nvCxnSpPr>
        <xdr:cNvPr id="6" name="Straight Arrow Connector 5">
          <a:extLst>
            <a:ext uri="{FF2B5EF4-FFF2-40B4-BE49-F238E27FC236}">
              <a16:creationId xmlns:a16="http://schemas.microsoft.com/office/drawing/2014/main" id="{00000000-0008-0000-0500-000006000000}"/>
            </a:ext>
          </a:extLst>
        </xdr:cNvPr>
        <xdr:cNvCxnSpPr/>
      </xdr:nvCxnSpPr>
      <xdr:spPr>
        <a:xfrm flipH="1" flipV="1">
          <a:off x="3393281" y="1633537"/>
          <a:ext cx="921544" cy="695325"/>
        </a:xfrm>
        <a:prstGeom prst="straightConnector1">
          <a:avLst/>
        </a:prstGeom>
        <a:ln>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369093</xdr:colOff>
      <xdr:row>10</xdr:row>
      <xdr:rowOff>0</xdr:rowOff>
    </xdr:from>
    <xdr:to>
      <xdr:col>7</xdr:col>
      <xdr:colOff>309563</xdr:colOff>
      <xdr:row>17</xdr:row>
      <xdr:rowOff>59531</xdr:rowOff>
    </xdr:to>
    <xdr:cxnSp macro="">
      <xdr:nvCxnSpPr>
        <xdr:cNvPr id="7" name="Straight Arrow Connector 6">
          <a:extLst>
            <a:ext uri="{FF2B5EF4-FFF2-40B4-BE49-F238E27FC236}">
              <a16:creationId xmlns:a16="http://schemas.microsoft.com/office/drawing/2014/main" id="{00000000-0008-0000-0500-000007000000}"/>
            </a:ext>
          </a:extLst>
        </xdr:cNvPr>
        <xdr:cNvCxnSpPr/>
      </xdr:nvCxnSpPr>
      <xdr:spPr>
        <a:xfrm flipH="1" flipV="1">
          <a:off x="3836193" y="1771650"/>
          <a:ext cx="550070" cy="1193006"/>
        </a:xfrm>
        <a:prstGeom prst="straightConnector1">
          <a:avLst/>
        </a:prstGeom>
        <a:ln>
          <a:solidFill>
            <a:schemeClr val="accent2"/>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257175</xdr:colOff>
      <xdr:row>1</xdr:row>
      <xdr:rowOff>19050</xdr:rowOff>
    </xdr:from>
    <xdr:to>
      <xdr:col>11</xdr:col>
      <xdr:colOff>0</xdr:colOff>
      <xdr:row>33</xdr:row>
      <xdr:rowOff>114300</xdr:rowOff>
    </xdr:to>
    <xdr:pic>
      <xdr:nvPicPr>
        <xdr:cNvPr id="101419" name="Picture 1">
          <a:extLst>
            <a:ext uri="{FF2B5EF4-FFF2-40B4-BE49-F238E27FC236}">
              <a16:creationId xmlns:a16="http://schemas.microsoft.com/office/drawing/2014/main" id="{00000000-0008-0000-0600-00002B8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30" r="40129" b="27986"/>
        <a:stretch>
          <a:fillRect/>
        </a:stretch>
      </xdr:blipFill>
      <xdr:spPr bwMode="auto">
        <a:xfrm>
          <a:off x="866775" y="180975"/>
          <a:ext cx="5838825" cy="527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6</xdr:row>
      <xdr:rowOff>123825</xdr:rowOff>
    </xdr:from>
    <xdr:to>
      <xdr:col>2</xdr:col>
      <xdr:colOff>171450</xdr:colOff>
      <xdr:row>14</xdr:row>
      <xdr:rowOff>152400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9050" y="1095375"/>
          <a:ext cx="1371600" cy="132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Left click on the image beside Patient to change it from Continuous to Nominal .</a:t>
          </a:r>
        </a:p>
      </xdr:txBody>
    </xdr:sp>
    <xdr:clientData/>
  </xdr:twoCellAnchor>
  <xdr:twoCellAnchor editAs="oneCell">
    <xdr:from>
      <xdr:col>0</xdr:col>
      <xdr:colOff>0</xdr:colOff>
      <xdr:row>20</xdr:row>
      <xdr:rowOff>85725</xdr:rowOff>
    </xdr:from>
    <xdr:to>
      <xdr:col>1</xdr:col>
      <xdr:colOff>561975</xdr:colOff>
      <xdr:row>26</xdr:row>
      <xdr:rowOff>47625</xdr:rowOff>
    </xdr:to>
    <xdr:pic>
      <xdr:nvPicPr>
        <xdr:cNvPr id="101421" name="Picture 3">
          <a:extLst>
            <a:ext uri="{FF2B5EF4-FFF2-40B4-BE49-F238E27FC236}">
              <a16:creationId xmlns:a16="http://schemas.microsoft.com/office/drawing/2014/main" id="{00000000-0008-0000-0600-00002D8C01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195" t="30603" r="88181" b="56635"/>
        <a:stretch>
          <a:fillRect/>
        </a:stretch>
      </xdr:blipFill>
      <xdr:spPr bwMode="auto">
        <a:xfrm>
          <a:off x="0" y="3324225"/>
          <a:ext cx="11715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12</xdr:row>
      <xdr:rowOff>123825</xdr:rowOff>
    </xdr:from>
    <xdr:to>
      <xdr:col>0</xdr:col>
      <xdr:colOff>171450</xdr:colOff>
      <xdr:row>22</xdr:row>
      <xdr:rowOff>19050</xdr:rowOff>
    </xdr:to>
    <xdr:cxnSp macro="">
      <xdr:nvCxnSpPr>
        <xdr:cNvPr id="5" name="Straight Arrow Connector 4">
          <a:extLst>
            <a:ext uri="{FF2B5EF4-FFF2-40B4-BE49-F238E27FC236}">
              <a16:creationId xmlns:a16="http://schemas.microsoft.com/office/drawing/2014/main" id="{00000000-0008-0000-0600-000005000000}"/>
            </a:ext>
          </a:extLst>
        </xdr:cNvPr>
        <xdr:cNvCxnSpPr/>
      </xdr:nvCxnSpPr>
      <xdr:spPr>
        <a:xfrm flipV="1">
          <a:off x="142875" y="2066925"/>
          <a:ext cx="28575" cy="1514475"/>
        </a:xfrm>
        <a:prstGeom prst="straightConnector1">
          <a:avLst/>
        </a:prstGeom>
        <a:ln>
          <a:solidFill>
            <a:srgbClr val="FF0000"/>
          </a:solidFill>
          <a:prstDash val="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361950</xdr:colOff>
      <xdr:row>12</xdr:row>
      <xdr:rowOff>95250</xdr:rowOff>
    </xdr:from>
    <xdr:to>
      <xdr:col>1</xdr:col>
      <xdr:colOff>200025</xdr:colOff>
      <xdr:row>16</xdr:row>
      <xdr:rowOff>47625</xdr:rowOff>
    </xdr:to>
    <xdr:cxnSp macro="">
      <xdr:nvCxnSpPr>
        <xdr:cNvPr id="6" name="Straight Arrow Connector 5">
          <a:extLst>
            <a:ext uri="{FF2B5EF4-FFF2-40B4-BE49-F238E27FC236}">
              <a16:creationId xmlns:a16="http://schemas.microsoft.com/office/drawing/2014/main" id="{00000000-0008-0000-0600-000006000000}"/>
            </a:ext>
          </a:extLst>
        </xdr:cNvPr>
        <xdr:cNvCxnSpPr/>
      </xdr:nvCxnSpPr>
      <xdr:spPr>
        <a:xfrm>
          <a:off x="361950" y="2038350"/>
          <a:ext cx="447675" cy="600075"/>
        </a:xfrm>
        <a:prstGeom prst="straightConnector1">
          <a:avLst/>
        </a:prstGeom>
        <a:ln>
          <a:solidFill>
            <a:srgbClr val="FF0000"/>
          </a:solidFill>
          <a:prstDash val="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495300</xdr:colOff>
      <xdr:row>12</xdr:row>
      <xdr:rowOff>19050</xdr:rowOff>
    </xdr:from>
    <xdr:to>
      <xdr:col>11</xdr:col>
      <xdr:colOff>600075</xdr:colOff>
      <xdr:row>27</xdr:row>
      <xdr:rowOff>66675</xdr:rowOff>
    </xdr:to>
    <xdr:pic>
      <xdr:nvPicPr>
        <xdr:cNvPr id="101424" name="Picture 6">
          <a:extLst>
            <a:ext uri="{FF2B5EF4-FFF2-40B4-BE49-F238E27FC236}">
              <a16:creationId xmlns:a16="http://schemas.microsoft.com/office/drawing/2014/main" id="{00000000-0008-0000-0600-0000308C01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24100" y="1962150"/>
          <a:ext cx="4981575" cy="247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6</xdr:row>
      <xdr:rowOff>19050</xdr:rowOff>
    </xdr:from>
    <xdr:to>
      <xdr:col>14</xdr:col>
      <xdr:colOff>238125</xdr:colOff>
      <xdr:row>12</xdr:row>
      <xdr:rowOff>1</xdr:rowOff>
    </xdr:to>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6705600" y="990600"/>
          <a:ext cx="2066925" cy="95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00FF"/>
              </a:solidFill>
            </a:rPr>
            <a:t>Output on next</a:t>
          </a:r>
          <a:r>
            <a:rPr lang="en-US" sz="1100" b="1" baseline="0">
              <a:solidFill>
                <a:srgbClr val="0000FF"/>
              </a:solidFill>
            </a:rPr>
            <a:t> tab obtained by selecting Analyze then Distribution and filling in the menus shown below and to the left.</a:t>
          </a:r>
          <a:endParaRPr lang="en-US" sz="1100" b="1">
            <a:solidFill>
              <a:srgbClr val="0000FF"/>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14</xdr:col>
      <xdr:colOff>266700</xdr:colOff>
      <xdr:row>40</xdr:row>
      <xdr:rowOff>9525</xdr:rowOff>
    </xdr:to>
    <xdr:pic>
      <xdr:nvPicPr>
        <xdr:cNvPr id="130049" name="Picture 1">
          <a:extLst>
            <a:ext uri="{FF2B5EF4-FFF2-40B4-BE49-F238E27FC236}">
              <a16:creationId xmlns:a16="http://schemas.microsoft.com/office/drawing/2014/main" id="{00000000-0008-0000-0700-000001F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65" t="4688" r="32466" b="7802"/>
        <a:stretch>
          <a:fillRect/>
        </a:stretch>
      </xdr:blipFill>
      <xdr:spPr bwMode="auto">
        <a:xfrm>
          <a:off x="0" y="85725"/>
          <a:ext cx="8801100" cy="640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18</xdr:row>
      <xdr:rowOff>123825</xdr:rowOff>
    </xdr:from>
    <xdr:to>
      <xdr:col>7</xdr:col>
      <xdr:colOff>38100</xdr:colOff>
      <xdr:row>30</xdr:row>
      <xdr:rowOff>123825</xdr:rowOff>
    </xdr:to>
    <xdr:pic>
      <xdr:nvPicPr>
        <xdr:cNvPr id="130050" name="Picture 2">
          <a:extLst>
            <a:ext uri="{FF2B5EF4-FFF2-40B4-BE49-F238E27FC236}">
              <a16:creationId xmlns:a16="http://schemas.microsoft.com/office/drawing/2014/main" id="{00000000-0008-0000-0700-000002FC01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3038475"/>
          <a:ext cx="421005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123825</xdr:rowOff>
    </xdr:from>
    <xdr:to>
      <xdr:col>5</xdr:col>
      <xdr:colOff>228600</xdr:colOff>
      <xdr:row>10</xdr:row>
      <xdr:rowOff>28575</xdr:rowOff>
    </xdr:to>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0" y="285750"/>
          <a:ext cx="3276600"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Click on the red triangle.</a:t>
          </a:r>
          <a:r>
            <a:rPr lang="en-US" sz="1100" baseline="0"/>
            <a:t> </a:t>
          </a:r>
        </a:p>
        <a:p>
          <a:r>
            <a:rPr lang="en-US" sz="1100" baseline="0"/>
            <a:t>From the menu that appears select Test Mean. </a:t>
          </a:r>
        </a:p>
        <a:p>
          <a:r>
            <a:rPr lang="en-US" sz="1100" baseline="0"/>
            <a:t>In the Test Mean menu you can the value for the null hypothesis.</a:t>
          </a:r>
        </a:p>
        <a:p>
          <a:endParaRPr lang="en-US" sz="1100" baseline="0"/>
        </a:p>
        <a:p>
          <a:r>
            <a:rPr lang="en-US" sz="1100" baseline="0"/>
            <a:t>Click OK to have the Test Mean result added to the JMP output.</a:t>
          </a:r>
        </a:p>
        <a:p>
          <a:endParaRPr lang="en-US" sz="1100"/>
        </a:p>
      </xdr:txBody>
    </xdr:sp>
    <xdr:clientData/>
  </xdr:twoCellAnchor>
  <xdr:twoCellAnchor>
    <xdr:from>
      <xdr:col>2</xdr:col>
      <xdr:colOff>361950</xdr:colOff>
      <xdr:row>2</xdr:row>
      <xdr:rowOff>85725</xdr:rowOff>
    </xdr:from>
    <xdr:to>
      <xdr:col>10</xdr:col>
      <xdr:colOff>228600</xdr:colOff>
      <xdr:row>5</xdr:row>
      <xdr:rowOff>19050</xdr:rowOff>
    </xdr:to>
    <xdr:cxnSp macro="">
      <xdr:nvCxnSpPr>
        <xdr:cNvPr id="5" name="Straight Arrow Connector 4">
          <a:extLst>
            <a:ext uri="{FF2B5EF4-FFF2-40B4-BE49-F238E27FC236}">
              <a16:creationId xmlns:a16="http://schemas.microsoft.com/office/drawing/2014/main" id="{00000000-0008-0000-0700-000005000000}"/>
            </a:ext>
          </a:extLst>
        </xdr:cNvPr>
        <xdr:cNvCxnSpPr/>
      </xdr:nvCxnSpPr>
      <xdr:spPr>
        <a:xfrm>
          <a:off x="1581150" y="409575"/>
          <a:ext cx="4743450" cy="419100"/>
        </a:xfrm>
        <a:prstGeom prst="straightConnector1">
          <a:avLst/>
        </a:prstGeom>
        <a:ln>
          <a:solidFill>
            <a:srgbClr val="FF0000"/>
          </a:solidFill>
          <a:prstDash val="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361950</xdr:colOff>
      <xdr:row>3</xdr:row>
      <xdr:rowOff>142875</xdr:rowOff>
    </xdr:from>
    <xdr:to>
      <xdr:col>7</xdr:col>
      <xdr:colOff>352425</xdr:colOff>
      <xdr:row>15</xdr:row>
      <xdr:rowOff>142875</xdr:rowOff>
    </xdr:to>
    <xdr:cxnSp macro="">
      <xdr:nvCxnSpPr>
        <xdr:cNvPr id="6" name="Straight Arrow Connector 5">
          <a:extLst>
            <a:ext uri="{FF2B5EF4-FFF2-40B4-BE49-F238E27FC236}">
              <a16:creationId xmlns:a16="http://schemas.microsoft.com/office/drawing/2014/main" id="{00000000-0008-0000-0700-000006000000}"/>
            </a:ext>
          </a:extLst>
        </xdr:cNvPr>
        <xdr:cNvCxnSpPr/>
      </xdr:nvCxnSpPr>
      <xdr:spPr>
        <a:xfrm>
          <a:off x="2800350" y="628650"/>
          <a:ext cx="1819275" cy="1943100"/>
        </a:xfrm>
        <a:prstGeom prst="straightConnector1">
          <a:avLst/>
        </a:prstGeom>
        <a:ln>
          <a:solidFill>
            <a:srgbClr val="FF0000"/>
          </a:solidFill>
          <a:prstDash val="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200025</xdr:colOff>
      <xdr:row>5</xdr:row>
      <xdr:rowOff>142875</xdr:rowOff>
    </xdr:from>
    <xdr:to>
      <xdr:col>6</xdr:col>
      <xdr:colOff>0</xdr:colOff>
      <xdr:row>22</xdr:row>
      <xdr:rowOff>28575</xdr:rowOff>
    </xdr:to>
    <xdr:cxnSp macro="">
      <xdr:nvCxnSpPr>
        <xdr:cNvPr id="7" name="Straight Arrow Connector 6">
          <a:extLst>
            <a:ext uri="{FF2B5EF4-FFF2-40B4-BE49-F238E27FC236}">
              <a16:creationId xmlns:a16="http://schemas.microsoft.com/office/drawing/2014/main" id="{00000000-0008-0000-0700-000007000000}"/>
            </a:ext>
          </a:extLst>
        </xdr:cNvPr>
        <xdr:cNvCxnSpPr/>
      </xdr:nvCxnSpPr>
      <xdr:spPr>
        <a:xfrm>
          <a:off x="809625" y="952500"/>
          <a:ext cx="2847975" cy="2638425"/>
        </a:xfrm>
        <a:prstGeom prst="straightConnector1">
          <a:avLst/>
        </a:prstGeom>
        <a:ln>
          <a:solidFill>
            <a:srgbClr val="FF0000"/>
          </a:solidFill>
          <a:prstDash val="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254001</xdr:colOff>
      <xdr:row>9</xdr:row>
      <xdr:rowOff>31750</xdr:rowOff>
    </xdr:from>
    <xdr:to>
      <xdr:col>4</xdr:col>
      <xdr:colOff>0</xdr:colOff>
      <xdr:row>29</xdr:row>
      <xdr:rowOff>0</xdr:rowOff>
    </xdr:to>
    <xdr:cxnSp macro="">
      <xdr:nvCxnSpPr>
        <xdr:cNvPr id="8" name="Straight Arrow Connector 7">
          <a:extLst>
            <a:ext uri="{FF2B5EF4-FFF2-40B4-BE49-F238E27FC236}">
              <a16:creationId xmlns:a16="http://schemas.microsoft.com/office/drawing/2014/main" id="{00000000-0008-0000-0700-000008000000}"/>
            </a:ext>
          </a:extLst>
        </xdr:cNvPr>
        <xdr:cNvCxnSpPr/>
      </xdr:nvCxnSpPr>
      <xdr:spPr>
        <a:xfrm>
          <a:off x="863601" y="1489075"/>
          <a:ext cx="1574799" cy="3206750"/>
        </a:xfrm>
        <a:prstGeom prst="straightConnector1">
          <a:avLst/>
        </a:prstGeom>
        <a:ln>
          <a:solidFill>
            <a:srgbClr val="FF0000"/>
          </a:solidFill>
          <a:prstDash val="dash"/>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295275</xdr:colOff>
      <xdr:row>57</xdr:row>
      <xdr:rowOff>152400</xdr:rowOff>
    </xdr:to>
    <xdr:pic>
      <xdr:nvPicPr>
        <xdr:cNvPr id="102419" name="Picture 1">
          <a:extLst>
            <a:ext uri="{FF2B5EF4-FFF2-40B4-BE49-F238E27FC236}">
              <a16:creationId xmlns:a16="http://schemas.microsoft.com/office/drawing/2014/main" id="{00000000-0008-0000-0800-0000139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439275" cy="938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542925</xdr:colOff>
      <xdr:row>40</xdr:row>
      <xdr:rowOff>28576</xdr:rowOff>
    </xdr:from>
    <xdr:to>
      <xdr:col>8</xdr:col>
      <xdr:colOff>200025</xdr:colOff>
      <xdr:row>44</xdr:row>
      <xdr:rowOff>9526</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3590925" y="6505576"/>
          <a:ext cx="148590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6">
                  <a:lumMod val="50000"/>
                </a:schemeClr>
              </a:solidFill>
            </a:rPr>
            <a:t>Test of H</a:t>
          </a:r>
          <a:r>
            <a:rPr lang="en-US" sz="1100" b="1" baseline="-25000">
              <a:solidFill>
                <a:schemeClr val="accent6">
                  <a:lumMod val="50000"/>
                </a:schemeClr>
              </a:solidFill>
            </a:rPr>
            <a:t>0</a:t>
          </a:r>
          <a:r>
            <a:rPr lang="en-US" sz="1100" b="1">
              <a:solidFill>
                <a:schemeClr val="accent6">
                  <a:lumMod val="50000"/>
                </a:schemeClr>
              </a:solidFill>
            </a:rPr>
            <a:t>: µ</a:t>
          </a:r>
          <a:r>
            <a:rPr lang="en-US" sz="1100" b="1" baseline="-25000">
              <a:solidFill>
                <a:schemeClr val="accent6">
                  <a:lumMod val="50000"/>
                </a:schemeClr>
              </a:solidFill>
            </a:rPr>
            <a:t>A</a:t>
          </a:r>
          <a:r>
            <a:rPr lang="en-US" sz="1100" b="1">
              <a:solidFill>
                <a:schemeClr val="accent6">
                  <a:lumMod val="50000"/>
                </a:schemeClr>
              </a:solidFill>
            </a:rPr>
            <a:t> = 8</a:t>
          </a:r>
        </a:p>
        <a:p>
          <a:r>
            <a:rPr lang="en-US" sz="1100" b="1">
              <a:solidFill>
                <a:schemeClr val="accent6">
                  <a:lumMod val="50000"/>
                </a:schemeClr>
              </a:solidFill>
            </a:rPr>
            <a:t>H</a:t>
          </a:r>
          <a:r>
            <a:rPr lang="en-US" sz="1100" b="1" baseline="-25000">
              <a:solidFill>
                <a:schemeClr val="accent6">
                  <a:lumMod val="50000"/>
                </a:schemeClr>
              </a:solidFill>
            </a:rPr>
            <a:t>A</a:t>
          </a:r>
          <a:r>
            <a:rPr lang="en-US" sz="1100" b="1">
              <a:solidFill>
                <a:schemeClr val="accent6">
                  <a:lumMod val="50000"/>
                </a:schemeClr>
              </a:solidFill>
            </a:rPr>
            <a:t>: µ</a:t>
          </a:r>
          <a:r>
            <a:rPr lang="en-US" sz="1100" b="1" baseline="-25000">
              <a:solidFill>
                <a:schemeClr val="accent6">
                  <a:lumMod val="50000"/>
                </a:schemeClr>
              </a:solidFill>
            </a:rPr>
            <a:t>A</a:t>
          </a:r>
          <a:r>
            <a:rPr lang="en-US" sz="1100" b="1">
              <a:solidFill>
                <a:schemeClr val="accent6">
                  <a:lumMod val="50000"/>
                </a:schemeClr>
              </a:solidFill>
            </a:rPr>
            <a:t> ≠ 8</a:t>
          </a:r>
        </a:p>
        <a:p>
          <a:r>
            <a:rPr lang="en-US" sz="1100" b="1">
              <a:solidFill>
                <a:schemeClr val="accent6">
                  <a:lumMod val="50000"/>
                </a:schemeClr>
              </a:solidFill>
            </a:rPr>
            <a:t>2-tail p-value =  .5725</a:t>
          </a:r>
        </a:p>
      </xdr:txBody>
    </xdr:sp>
    <xdr:clientData/>
  </xdr:twoCellAnchor>
  <xdr:twoCellAnchor>
    <xdr:from>
      <xdr:col>12</xdr:col>
      <xdr:colOff>323850</xdr:colOff>
      <xdr:row>39</xdr:row>
      <xdr:rowOff>104775</xdr:rowOff>
    </xdr:from>
    <xdr:to>
      <xdr:col>14</xdr:col>
      <xdr:colOff>590550</xdr:colOff>
      <xdr:row>43</xdr:row>
      <xdr:rowOff>85725</xdr:rowOff>
    </xdr:to>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7639050" y="6419850"/>
          <a:ext cx="148590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6">
                  <a:lumMod val="50000"/>
                </a:schemeClr>
              </a:solidFill>
            </a:rPr>
            <a:t>Test of H</a:t>
          </a:r>
          <a:r>
            <a:rPr lang="en-US" sz="1100" b="1" baseline="-25000">
              <a:solidFill>
                <a:schemeClr val="accent6">
                  <a:lumMod val="50000"/>
                </a:schemeClr>
              </a:solidFill>
            </a:rPr>
            <a:t>0</a:t>
          </a:r>
          <a:r>
            <a:rPr lang="en-US" sz="1100" b="1">
              <a:solidFill>
                <a:schemeClr val="accent6">
                  <a:lumMod val="50000"/>
                </a:schemeClr>
              </a:solidFill>
            </a:rPr>
            <a:t>: µ</a:t>
          </a:r>
          <a:r>
            <a:rPr lang="en-US" sz="1100" b="1" baseline="-25000">
              <a:solidFill>
                <a:schemeClr val="accent6">
                  <a:lumMod val="50000"/>
                </a:schemeClr>
              </a:solidFill>
            </a:rPr>
            <a:t>d</a:t>
          </a:r>
          <a:r>
            <a:rPr lang="en-US" sz="1100" b="1">
              <a:solidFill>
                <a:schemeClr val="accent6">
                  <a:lumMod val="50000"/>
                </a:schemeClr>
              </a:solidFill>
            </a:rPr>
            <a:t> = 0</a:t>
          </a:r>
        </a:p>
        <a:p>
          <a:r>
            <a:rPr lang="en-US" sz="1100" b="1">
              <a:solidFill>
                <a:schemeClr val="accent6">
                  <a:lumMod val="50000"/>
                </a:schemeClr>
              </a:solidFill>
            </a:rPr>
            <a:t>H</a:t>
          </a:r>
          <a:r>
            <a:rPr lang="en-US" sz="1100" b="1" baseline="-25000">
              <a:solidFill>
                <a:schemeClr val="accent6">
                  <a:lumMod val="50000"/>
                </a:schemeClr>
              </a:solidFill>
            </a:rPr>
            <a:t>A</a:t>
          </a:r>
          <a:r>
            <a:rPr lang="en-US" sz="1100" b="1">
              <a:solidFill>
                <a:schemeClr val="accent6">
                  <a:lumMod val="50000"/>
                </a:schemeClr>
              </a:solidFill>
            </a:rPr>
            <a:t>: µ</a:t>
          </a:r>
          <a:r>
            <a:rPr lang="en-US" sz="1100" b="1" baseline="-25000">
              <a:solidFill>
                <a:schemeClr val="accent6">
                  <a:lumMod val="50000"/>
                </a:schemeClr>
              </a:solidFill>
            </a:rPr>
            <a:t>d</a:t>
          </a:r>
          <a:r>
            <a:rPr lang="en-US" sz="1100" b="1">
              <a:solidFill>
                <a:schemeClr val="accent6">
                  <a:lumMod val="50000"/>
                </a:schemeClr>
              </a:solidFill>
            </a:rPr>
            <a:t> ≠ 0</a:t>
          </a:r>
        </a:p>
        <a:p>
          <a:r>
            <a:rPr lang="en-US" sz="1100" b="1">
              <a:solidFill>
                <a:schemeClr val="accent6">
                  <a:lumMod val="50000"/>
                </a:schemeClr>
              </a:solidFill>
            </a:rPr>
            <a:t>2-tail p-value &lt;  .0001</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771525</xdr:colOff>
      <xdr:row>9</xdr:row>
      <xdr:rowOff>152400</xdr:rowOff>
    </xdr:to>
    <xdr:pic>
      <xdr:nvPicPr>
        <xdr:cNvPr id="108582" name="Picture 2">
          <a:extLst>
            <a:ext uri="{FF2B5EF4-FFF2-40B4-BE49-F238E27FC236}">
              <a16:creationId xmlns:a16="http://schemas.microsoft.com/office/drawing/2014/main" id="{00000000-0008-0000-0900-000026A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r="30650" b="51591"/>
        <a:stretch>
          <a:fillRect/>
        </a:stretch>
      </xdr:blipFill>
      <xdr:spPr bwMode="auto">
        <a:xfrm>
          <a:off x="0" y="161925"/>
          <a:ext cx="381952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5</xdr:row>
      <xdr:rowOff>76200</xdr:rowOff>
    </xdr:from>
    <xdr:to>
      <xdr:col>11</xdr:col>
      <xdr:colOff>781050</xdr:colOff>
      <xdr:row>36</xdr:row>
      <xdr:rowOff>123825</xdr:rowOff>
    </xdr:to>
    <xdr:pic>
      <xdr:nvPicPr>
        <xdr:cNvPr id="108583" name="Picture 5">
          <a:extLst>
            <a:ext uri="{FF2B5EF4-FFF2-40B4-BE49-F238E27FC236}">
              <a16:creationId xmlns:a16="http://schemas.microsoft.com/office/drawing/2014/main" id="{00000000-0008-0000-0900-000027A801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42973" t="11200" r="18349" b="19522"/>
        <a:stretch>
          <a:fillRect/>
        </a:stretch>
      </xdr:blipFill>
      <xdr:spPr bwMode="auto">
        <a:xfrm>
          <a:off x="3886200" y="885825"/>
          <a:ext cx="3771900" cy="506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0</xdr:row>
      <xdr:rowOff>28575</xdr:rowOff>
    </xdr:from>
    <xdr:to>
      <xdr:col>9</xdr:col>
      <xdr:colOff>495300</xdr:colOff>
      <xdr:row>4</xdr:row>
      <xdr:rowOff>133350</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3867150" y="28575"/>
          <a:ext cx="2286000" cy="752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Click on red triangle</a:t>
          </a:r>
          <a:r>
            <a:rPr lang="en-US" sz="1100" baseline="0"/>
            <a:t> to change plot </a:t>
          </a:r>
        </a:p>
        <a:p>
          <a:r>
            <a:rPr lang="en-US" sz="1100" baseline="0"/>
            <a:t>               from Plot Dif By Mean </a:t>
          </a:r>
        </a:p>
        <a:p>
          <a:r>
            <a:rPr lang="en-US" sz="1100" baseline="0"/>
            <a:t>               to Plot Dif by Row</a:t>
          </a:r>
          <a:endParaRPr lang="en-US" sz="1100"/>
        </a:p>
      </xdr:txBody>
    </xdr:sp>
    <xdr:clientData/>
  </xdr:twoCellAnchor>
  <xdr:twoCellAnchor editAs="oneCell">
    <xdr:from>
      <xdr:col>9</xdr:col>
      <xdr:colOff>495300</xdr:colOff>
      <xdr:row>0</xdr:row>
      <xdr:rowOff>161925</xdr:rowOff>
    </xdr:from>
    <xdr:to>
      <xdr:col>11</xdr:col>
      <xdr:colOff>828675</xdr:colOff>
      <xdr:row>3</xdr:row>
      <xdr:rowOff>142875</xdr:rowOff>
    </xdr:to>
    <xdr:pic>
      <xdr:nvPicPr>
        <xdr:cNvPr id="108585" name="Picture 7">
          <a:extLst>
            <a:ext uri="{FF2B5EF4-FFF2-40B4-BE49-F238E27FC236}">
              <a16:creationId xmlns:a16="http://schemas.microsoft.com/office/drawing/2014/main" id="{00000000-0008-0000-0900-000029A801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3341" t="19403" r="60738" b="73827"/>
        <a:stretch>
          <a:fillRect/>
        </a:stretch>
      </xdr:blipFill>
      <xdr:spPr bwMode="auto">
        <a:xfrm>
          <a:off x="6153150" y="161925"/>
          <a:ext cx="15525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209550</xdr:colOff>
      <xdr:row>1</xdr:row>
      <xdr:rowOff>76200</xdr:rowOff>
    </xdr:from>
    <xdr:to>
      <xdr:col>6</xdr:col>
      <xdr:colOff>247651</xdr:colOff>
      <xdr:row>8</xdr:row>
      <xdr:rowOff>19050</xdr:rowOff>
    </xdr:to>
    <xdr:cxnSp macro="">
      <xdr:nvCxnSpPr>
        <xdr:cNvPr id="10" name="Straight Arrow Connector 9">
          <a:extLst>
            <a:ext uri="{FF2B5EF4-FFF2-40B4-BE49-F238E27FC236}">
              <a16:creationId xmlns:a16="http://schemas.microsoft.com/office/drawing/2014/main" id="{00000000-0008-0000-0900-00000A000000}"/>
            </a:ext>
          </a:extLst>
        </xdr:cNvPr>
        <xdr:cNvCxnSpPr/>
      </xdr:nvCxnSpPr>
      <xdr:spPr>
        <a:xfrm>
          <a:off x="4038600" y="238125"/>
          <a:ext cx="38101" cy="1076325"/>
        </a:xfrm>
        <a:prstGeom prst="straightConnector1">
          <a:avLst/>
        </a:prstGeom>
        <a:ln>
          <a:solidFill>
            <a:srgbClr val="FF0000"/>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457199</xdr:colOff>
      <xdr:row>18</xdr:row>
      <xdr:rowOff>19050</xdr:rowOff>
    </xdr:from>
    <xdr:to>
      <xdr:col>11</xdr:col>
      <xdr:colOff>828675</xdr:colOff>
      <xdr:row>28</xdr:row>
      <xdr:rowOff>76200</xdr:rowOff>
    </xdr:to>
    <xdr:sp macro="" textlink="">
      <xdr:nvSpPr>
        <xdr:cNvPr id="12" name="TextBox 11">
          <a:extLst>
            <a:ext uri="{FF2B5EF4-FFF2-40B4-BE49-F238E27FC236}">
              <a16:creationId xmlns:a16="http://schemas.microsoft.com/office/drawing/2014/main" id="{00000000-0008-0000-0900-00000C000000}"/>
            </a:ext>
          </a:extLst>
        </xdr:cNvPr>
        <xdr:cNvSpPr txBox="1"/>
      </xdr:nvSpPr>
      <xdr:spPr>
        <a:xfrm>
          <a:off x="6724649" y="2933700"/>
          <a:ext cx="981076" cy="1676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n-US" sz="1100"/>
            <a:t>Double click on a p-value to change</a:t>
          </a:r>
          <a:r>
            <a:rPr lang="en-US" sz="1100" baseline="0"/>
            <a:t> the format to Scientific  from the 4 decimal default format .</a:t>
          </a:r>
          <a:endParaRPr lang="en-US" sz="1100"/>
        </a:p>
      </xdr:txBody>
    </xdr:sp>
    <xdr:clientData/>
  </xdr:twoCellAnchor>
  <xdr:twoCellAnchor>
    <xdr:from>
      <xdr:col>10</xdr:col>
      <xdr:colOff>352425</xdr:colOff>
      <xdr:row>20</xdr:row>
      <xdr:rowOff>66675</xdr:rowOff>
    </xdr:from>
    <xdr:to>
      <xdr:col>11</xdr:col>
      <xdr:colOff>200025</xdr:colOff>
      <xdr:row>21</xdr:row>
      <xdr:rowOff>114300</xdr:rowOff>
    </xdr:to>
    <xdr:cxnSp macro="">
      <xdr:nvCxnSpPr>
        <xdr:cNvPr id="14" name="Straight Arrow Connector 13">
          <a:extLst>
            <a:ext uri="{FF2B5EF4-FFF2-40B4-BE49-F238E27FC236}">
              <a16:creationId xmlns:a16="http://schemas.microsoft.com/office/drawing/2014/main" id="{00000000-0008-0000-0900-00000E000000}"/>
            </a:ext>
          </a:extLst>
        </xdr:cNvPr>
        <xdr:cNvCxnSpPr/>
      </xdr:nvCxnSpPr>
      <xdr:spPr>
        <a:xfrm flipH="1">
          <a:off x="6619875" y="3305175"/>
          <a:ext cx="457200" cy="209550"/>
        </a:xfrm>
        <a:prstGeom prst="straightConnector1">
          <a:avLst/>
        </a:prstGeom>
        <a:ln>
          <a:solidFill>
            <a:srgbClr val="FF0000"/>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447675</xdr:colOff>
      <xdr:row>3</xdr:row>
      <xdr:rowOff>19050</xdr:rowOff>
    </xdr:from>
    <xdr:to>
      <xdr:col>9</xdr:col>
      <xdr:colOff>485775</xdr:colOff>
      <xdr:row>3</xdr:row>
      <xdr:rowOff>38100</xdr:rowOff>
    </xdr:to>
    <xdr:cxnSp macro="">
      <xdr:nvCxnSpPr>
        <xdr:cNvPr id="16" name="Straight Arrow Connector 15">
          <a:extLst>
            <a:ext uri="{FF2B5EF4-FFF2-40B4-BE49-F238E27FC236}">
              <a16:creationId xmlns:a16="http://schemas.microsoft.com/office/drawing/2014/main" id="{00000000-0008-0000-0900-000010000000}"/>
            </a:ext>
          </a:extLst>
        </xdr:cNvPr>
        <xdr:cNvCxnSpPr/>
      </xdr:nvCxnSpPr>
      <xdr:spPr>
        <a:xfrm>
          <a:off x="5495925" y="504825"/>
          <a:ext cx="647700" cy="19050"/>
        </a:xfrm>
        <a:prstGeom prst="straightConnector1">
          <a:avLst/>
        </a:prstGeom>
        <a:ln>
          <a:solidFill>
            <a:srgbClr val="FF0000"/>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523875</xdr:colOff>
      <xdr:row>23</xdr:row>
      <xdr:rowOff>66675</xdr:rowOff>
    </xdr:from>
    <xdr:to>
      <xdr:col>10</xdr:col>
      <xdr:colOff>523875</xdr:colOff>
      <xdr:row>34</xdr:row>
      <xdr:rowOff>133350</xdr:rowOff>
    </xdr:to>
    <xdr:cxnSp macro="">
      <xdr:nvCxnSpPr>
        <xdr:cNvPr id="17" name="Straight Arrow Connector 16">
          <a:extLst>
            <a:ext uri="{FF2B5EF4-FFF2-40B4-BE49-F238E27FC236}">
              <a16:creationId xmlns:a16="http://schemas.microsoft.com/office/drawing/2014/main" id="{00000000-0008-0000-0900-000011000000}"/>
            </a:ext>
          </a:extLst>
        </xdr:cNvPr>
        <xdr:cNvCxnSpPr/>
      </xdr:nvCxnSpPr>
      <xdr:spPr>
        <a:xfrm flipH="1">
          <a:off x="4962525" y="3790950"/>
          <a:ext cx="1828800" cy="1847850"/>
        </a:xfrm>
        <a:prstGeom prst="straightConnector1">
          <a:avLst/>
        </a:prstGeom>
        <a:ln>
          <a:solidFill>
            <a:srgbClr val="FF0000"/>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381000</xdr:colOff>
      <xdr:row>8</xdr:row>
      <xdr:rowOff>104775</xdr:rowOff>
    </xdr:from>
    <xdr:to>
      <xdr:col>6</xdr:col>
      <xdr:colOff>28575</xdr:colOff>
      <xdr:row>31</xdr:row>
      <xdr:rowOff>38100</xdr:rowOff>
    </xdr:to>
    <xdr:pic>
      <xdr:nvPicPr>
        <xdr:cNvPr id="108591" name="Picture 22">
          <a:extLst>
            <a:ext uri="{FF2B5EF4-FFF2-40B4-BE49-F238E27FC236}">
              <a16:creationId xmlns:a16="http://schemas.microsoft.com/office/drawing/2014/main" id="{00000000-0008-0000-0900-00002FA801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0" y="1400175"/>
          <a:ext cx="2867025" cy="3657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676275</xdr:colOff>
      <xdr:row>22</xdr:row>
      <xdr:rowOff>9525</xdr:rowOff>
    </xdr:from>
    <xdr:to>
      <xdr:col>9</xdr:col>
      <xdr:colOff>590550</xdr:colOff>
      <xdr:row>24</xdr:row>
      <xdr:rowOff>38100</xdr:rowOff>
    </xdr:to>
    <xdr:cxnSp macro="">
      <xdr:nvCxnSpPr>
        <xdr:cNvPr id="25" name="Straight Arrow Connector 24">
          <a:extLst>
            <a:ext uri="{FF2B5EF4-FFF2-40B4-BE49-F238E27FC236}">
              <a16:creationId xmlns:a16="http://schemas.microsoft.com/office/drawing/2014/main" id="{00000000-0008-0000-0900-000019000000}"/>
            </a:ext>
          </a:extLst>
        </xdr:cNvPr>
        <xdr:cNvCxnSpPr/>
      </xdr:nvCxnSpPr>
      <xdr:spPr>
        <a:xfrm flipH="1">
          <a:off x="3724275" y="3571875"/>
          <a:ext cx="2524125" cy="352425"/>
        </a:xfrm>
        <a:prstGeom prst="straightConnector1">
          <a:avLst/>
        </a:prstGeom>
        <a:ln>
          <a:solidFill>
            <a:srgbClr val="0000FF"/>
          </a:solidFill>
          <a:prstDash val="sysDash"/>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image" Target="../media/image28.emf"/><Relationship Id="rId3" Type="http://schemas.openxmlformats.org/officeDocument/2006/relationships/vmlDrawing" Target="../drawings/vmlDrawing6.vml"/><Relationship Id="rId7" Type="http://schemas.openxmlformats.org/officeDocument/2006/relationships/image" Target="../media/image25.emf"/><Relationship Id="rId12" Type="http://schemas.openxmlformats.org/officeDocument/2006/relationships/oleObject" Target="../embeddings/oleObject14.bin"/><Relationship Id="rId2" Type="http://schemas.openxmlformats.org/officeDocument/2006/relationships/drawing" Target="../drawings/drawing10.xml"/><Relationship Id="rId1" Type="http://schemas.openxmlformats.org/officeDocument/2006/relationships/printerSettings" Target="../printerSettings/printerSettings5.bin"/><Relationship Id="rId6" Type="http://schemas.openxmlformats.org/officeDocument/2006/relationships/oleObject" Target="../embeddings/oleObject11.bin"/><Relationship Id="rId11" Type="http://schemas.openxmlformats.org/officeDocument/2006/relationships/image" Target="../media/image27.emf"/><Relationship Id="rId5" Type="http://schemas.openxmlformats.org/officeDocument/2006/relationships/image" Target="../media/image24.emf"/><Relationship Id="rId10" Type="http://schemas.openxmlformats.org/officeDocument/2006/relationships/oleObject" Target="../embeddings/oleObject13.bin"/><Relationship Id="rId4" Type="http://schemas.openxmlformats.org/officeDocument/2006/relationships/oleObject" Target="../embeddings/oleObject10.bin"/><Relationship Id="rId9" Type="http://schemas.openxmlformats.org/officeDocument/2006/relationships/image" Target="../media/image26.emf"/><Relationship Id="rId1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oleObject" Target="../embeddings/oleObject17.bin"/><Relationship Id="rId3" Type="http://schemas.openxmlformats.org/officeDocument/2006/relationships/vmlDrawing" Target="../drawings/vmlDrawing7.vml"/><Relationship Id="rId7" Type="http://schemas.openxmlformats.org/officeDocument/2006/relationships/image" Target="../media/image30.emf"/><Relationship Id="rId2" Type="http://schemas.openxmlformats.org/officeDocument/2006/relationships/drawing" Target="../drawings/drawing12.xml"/><Relationship Id="rId1" Type="http://schemas.openxmlformats.org/officeDocument/2006/relationships/printerSettings" Target="../printerSettings/printerSettings6.bin"/><Relationship Id="rId6" Type="http://schemas.openxmlformats.org/officeDocument/2006/relationships/oleObject" Target="../embeddings/oleObject16.bin"/><Relationship Id="rId11" Type="http://schemas.openxmlformats.org/officeDocument/2006/relationships/image" Target="../media/image32.emf"/><Relationship Id="rId5" Type="http://schemas.openxmlformats.org/officeDocument/2006/relationships/image" Target="../media/image29.emf"/><Relationship Id="rId10" Type="http://schemas.openxmlformats.org/officeDocument/2006/relationships/oleObject" Target="../embeddings/oleObject18.bin"/><Relationship Id="rId4" Type="http://schemas.openxmlformats.org/officeDocument/2006/relationships/oleObject" Target="../embeddings/oleObject15.bin"/><Relationship Id="rId9" Type="http://schemas.openxmlformats.org/officeDocument/2006/relationships/image" Target="../media/image31.emf"/></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oleObject" Target="../embeddings/oleObject19.bin"/><Relationship Id="rId2" Type="http://schemas.openxmlformats.org/officeDocument/2006/relationships/vmlDrawing" Target="../drawings/vmlDrawing8.vml"/><Relationship Id="rId1" Type="http://schemas.openxmlformats.org/officeDocument/2006/relationships/drawing" Target="../drawings/drawing14.xml"/><Relationship Id="rId4" Type="http://schemas.openxmlformats.org/officeDocument/2006/relationships/image" Target="../media/image27.emf"/></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7.bin"/><Relationship Id="rId13" Type="http://schemas.openxmlformats.org/officeDocument/2006/relationships/image" Target="../media/image9.emf"/><Relationship Id="rId3" Type="http://schemas.openxmlformats.org/officeDocument/2006/relationships/vmlDrawing" Target="../drawings/vmlDrawing3.vml"/><Relationship Id="rId7" Type="http://schemas.openxmlformats.org/officeDocument/2006/relationships/image" Target="../media/image6.emf"/><Relationship Id="rId12" Type="http://schemas.openxmlformats.org/officeDocument/2006/relationships/oleObject" Target="../embeddings/oleObject9.bin"/><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oleObject" Target="../embeddings/oleObject6.bin"/><Relationship Id="rId11" Type="http://schemas.openxmlformats.org/officeDocument/2006/relationships/image" Target="../media/image8.emf"/><Relationship Id="rId5" Type="http://schemas.openxmlformats.org/officeDocument/2006/relationships/image" Target="../media/image5.emf"/><Relationship Id="rId10" Type="http://schemas.openxmlformats.org/officeDocument/2006/relationships/oleObject" Target="../embeddings/oleObject8.bin"/><Relationship Id="rId4" Type="http://schemas.openxmlformats.org/officeDocument/2006/relationships/oleObject" Target="../embeddings/oleObject5.bin"/><Relationship Id="rId9" Type="http://schemas.openxmlformats.org/officeDocument/2006/relationships/image" Target="../media/image7.emf"/></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zoomScaleNormal="100" workbookViewId="0">
      <selection activeCell="B24" sqref="B24"/>
    </sheetView>
  </sheetViews>
  <sheetFormatPr defaultRowHeight="12.75" x14ac:dyDescent="0.2"/>
  <sheetData/>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2" sqref="Q12"/>
    </sheetView>
  </sheetViews>
  <sheetFormatPr defaultRowHeight="12.75" x14ac:dyDescent="0.2"/>
  <cols>
    <col min="6" max="6" width="11.7109375" customWidth="1"/>
    <col min="12" max="12" width="12.7109375" customWidth="1"/>
  </cols>
  <sheetData>
    <row r="1" spans="1:1" ht="15" x14ac:dyDescent="0.25">
      <c r="A1" s="157" t="s">
        <v>175</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9"/>
  <sheetViews>
    <sheetView topLeftCell="A7" workbookViewId="0">
      <selection activeCell="E16" sqref="E16"/>
    </sheetView>
  </sheetViews>
  <sheetFormatPr defaultRowHeight="12.75" x14ac:dyDescent="0.2"/>
  <cols>
    <col min="1" max="1" width="14.5703125" customWidth="1"/>
    <col min="2" max="2" width="13.5703125" style="19" customWidth="1"/>
    <col min="3" max="3" width="18" style="19" customWidth="1"/>
    <col min="4" max="4" width="13.140625" style="19" customWidth="1"/>
    <col min="5" max="5" width="26.85546875" customWidth="1"/>
    <col min="6" max="6" width="22.28515625" customWidth="1"/>
    <col min="7" max="7" width="53.85546875" style="111" customWidth="1"/>
  </cols>
  <sheetData>
    <row r="1" spans="1:7" s="14" customFormat="1" ht="20.25" x14ac:dyDescent="0.2">
      <c r="A1" s="13" t="s">
        <v>22</v>
      </c>
      <c r="B1" s="13" t="s">
        <v>22</v>
      </c>
      <c r="C1" s="13" t="s">
        <v>23</v>
      </c>
      <c r="D1" s="13"/>
      <c r="E1" s="20" t="s">
        <v>83</v>
      </c>
      <c r="F1" s="20" t="s">
        <v>24</v>
      </c>
      <c r="G1" s="121" t="s">
        <v>154</v>
      </c>
    </row>
    <row r="2" spans="1:7" s="14" customFormat="1" ht="20.25" x14ac:dyDescent="0.2">
      <c r="A2" s="118" t="s">
        <v>25</v>
      </c>
      <c r="B2" s="118" t="s">
        <v>26</v>
      </c>
      <c r="C2" s="118" t="s">
        <v>20</v>
      </c>
      <c r="D2" s="118" t="s">
        <v>11</v>
      </c>
      <c r="E2" s="83"/>
      <c r="F2" s="119" t="s">
        <v>27</v>
      </c>
      <c r="G2" s="122" t="s">
        <v>155</v>
      </c>
    </row>
    <row r="3" spans="1:7" s="18" customFormat="1" ht="25.5" customHeight="1" x14ac:dyDescent="0.3">
      <c r="A3" s="82" t="s">
        <v>16</v>
      </c>
      <c r="B3" s="82"/>
      <c r="C3" s="82"/>
      <c r="D3" s="82">
        <v>13.7</v>
      </c>
      <c r="E3" s="83"/>
      <c r="F3" s="84" t="s">
        <v>28</v>
      </c>
      <c r="G3" s="125" t="s">
        <v>17</v>
      </c>
    </row>
    <row r="4" spans="1:7" s="18" customFormat="1" ht="18.75" x14ac:dyDescent="0.3">
      <c r="G4" s="123"/>
    </row>
    <row r="5" spans="1:7" s="18" customFormat="1" ht="18.75" x14ac:dyDescent="0.3">
      <c r="A5" s="17" t="s">
        <v>13</v>
      </c>
      <c r="B5" s="17"/>
      <c r="C5" s="17" t="s">
        <v>29</v>
      </c>
      <c r="D5" s="17" t="s">
        <v>79</v>
      </c>
      <c r="F5" s="127" t="s">
        <v>156</v>
      </c>
      <c r="G5" s="123" t="s">
        <v>158</v>
      </c>
    </row>
    <row r="6" spans="1:7" s="18" customFormat="1" ht="18.75" x14ac:dyDescent="0.3">
      <c r="A6" s="85"/>
      <c r="B6" s="85"/>
      <c r="C6" s="85"/>
      <c r="D6" s="85"/>
      <c r="E6" s="85"/>
      <c r="F6" s="85" t="s">
        <v>157</v>
      </c>
      <c r="G6" s="126"/>
    </row>
    <row r="7" spans="1:7" s="18" customFormat="1" ht="18.75" x14ac:dyDescent="0.3">
      <c r="G7" s="123"/>
    </row>
    <row r="8" spans="1:7" s="18" customFormat="1" ht="23.25" customHeight="1" x14ac:dyDescent="0.3">
      <c r="A8" s="17" t="s">
        <v>13</v>
      </c>
      <c r="B8" s="17" t="s">
        <v>30</v>
      </c>
      <c r="C8" s="17" t="s">
        <v>30</v>
      </c>
      <c r="D8" s="17">
        <v>13.5</v>
      </c>
      <c r="F8" s="18" t="s">
        <v>153</v>
      </c>
      <c r="G8" s="123" t="s">
        <v>14</v>
      </c>
    </row>
    <row r="9" spans="1:7" s="18" customFormat="1" ht="24" customHeight="1" x14ac:dyDescent="0.3">
      <c r="A9" s="17" t="s">
        <v>13</v>
      </c>
      <c r="B9" s="17" t="s">
        <v>31</v>
      </c>
      <c r="C9" s="17" t="s">
        <v>30</v>
      </c>
      <c r="D9" s="17">
        <v>13.5</v>
      </c>
      <c r="F9" s="120" t="s">
        <v>32</v>
      </c>
      <c r="G9" s="123"/>
    </row>
    <row r="10" spans="1:7" s="18" customFormat="1" ht="18.75" x14ac:dyDescent="0.3">
      <c r="A10" s="85"/>
      <c r="B10" s="85"/>
      <c r="C10" s="85"/>
      <c r="D10" s="85"/>
      <c r="E10" s="85"/>
      <c r="F10" s="85"/>
      <c r="G10" s="126"/>
    </row>
    <row r="11" spans="1:7" s="18" customFormat="1" ht="18.75" x14ac:dyDescent="0.3">
      <c r="A11" s="87" t="s">
        <v>13</v>
      </c>
      <c r="B11" s="87" t="s">
        <v>30</v>
      </c>
      <c r="C11" s="87" t="s">
        <v>31</v>
      </c>
      <c r="D11" s="87" t="s">
        <v>84</v>
      </c>
      <c r="E11" s="86"/>
      <c r="F11" s="86"/>
      <c r="G11" s="125"/>
    </row>
    <row r="12" spans="1:7" s="18" customFormat="1" ht="18.75" x14ac:dyDescent="0.3">
      <c r="F12" s="18" t="s">
        <v>153</v>
      </c>
      <c r="G12" s="123" t="s">
        <v>15</v>
      </c>
    </row>
    <row r="13" spans="1:7" s="18" customFormat="1" ht="18.75" x14ac:dyDescent="0.3">
      <c r="A13" s="17" t="s">
        <v>13</v>
      </c>
      <c r="B13" s="17" t="s">
        <v>31</v>
      </c>
      <c r="C13" s="17" t="s">
        <v>31</v>
      </c>
      <c r="D13" s="17" t="s">
        <v>177</v>
      </c>
      <c r="G13" s="123"/>
    </row>
    <row r="14" spans="1:7" s="18" customFormat="1" ht="18.75" x14ac:dyDescent="0.3">
      <c r="B14" s="17"/>
      <c r="C14" s="17"/>
      <c r="D14" s="17"/>
      <c r="G14" s="123"/>
    </row>
    <row r="15" spans="1:7" s="18" customFormat="1" ht="18.75" x14ac:dyDescent="0.3">
      <c r="B15" s="17"/>
      <c r="C15" s="17"/>
      <c r="D15" s="17"/>
      <c r="E15" s="18" t="s">
        <v>179</v>
      </c>
      <c r="G15" s="123"/>
    </row>
    <row r="16" spans="1:7" s="18" customFormat="1" ht="18.75" x14ac:dyDescent="0.3">
      <c r="B16" s="17"/>
      <c r="C16" s="17"/>
      <c r="D16" s="17"/>
      <c r="G16" s="123"/>
    </row>
    <row r="17" spans="2:7" s="18" customFormat="1" ht="18.75" x14ac:dyDescent="0.3">
      <c r="B17" s="17"/>
      <c r="C17" s="17"/>
      <c r="D17" s="17"/>
      <c r="G17" s="123"/>
    </row>
    <row r="18" spans="2:7" s="15" customFormat="1" ht="18" x14ac:dyDescent="0.25">
      <c r="B18" s="16"/>
      <c r="C18" s="16"/>
      <c r="D18" s="16"/>
      <c r="G18" s="124"/>
    </row>
    <row r="19" spans="2:7" s="15" customFormat="1" ht="18" x14ac:dyDescent="0.25">
      <c r="B19" s="16"/>
      <c r="C19" s="16"/>
      <c r="D19" s="16"/>
      <c r="G19" s="124"/>
    </row>
    <row r="20" spans="2:7" s="15" customFormat="1" ht="18" x14ac:dyDescent="0.25">
      <c r="B20" s="16"/>
      <c r="C20" s="16"/>
      <c r="D20" s="16"/>
      <c r="G20" s="124"/>
    </row>
    <row r="21" spans="2:7" s="15" customFormat="1" ht="18" x14ac:dyDescent="0.25">
      <c r="B21" s="16"/>
      <c r="C21" s="16"/>
      <c r="D21" s="16"/>
      <c r="G21" s="124"/>
    </row>
    <row r="22" spans="2:7" s="15" customFormat="1" ht="18" x14ac:dyDescent="0.25">
      <c r="B22" s="16"/>
      <c r="C22" s="16"/>
      <c r="D22" s="16"/>
      <c r="G22" s="124"/>
    </row>
    <row r="23" spans="2:7" s="15" customFormat="1" ht="18" x14ac:dyDescent="0.25">
      <c r="B23" s="16"/>
      <c r="C23" s="16"/>
      <c r="D23" s="16"/>
      <c r="G23" s="124"/>
    </row>
    <row r="24" spans="2:7" s="15" customFormat="1" ht="18" x14ac:dyDescent="0.25">
      <c r="B24" s="16"/>
      <c r="C24" s="16"/>
      <c r="D24" s="16"/>
      <c r="G24" s="124"/>
    </row>
    <row r="25" spans="2:7" s="15" customFormat="1" ht="18" x14ac:dyDescent="0.25">
      <c r="B25" s="16"/>
      <c r="C25" s="16"/>
      <c r="D25" s="16"/>
      <c r="G25" s="124"/>
    </row>
    <row r="26" spans="2:7" s="15" customFormat="1" ht="18" x14ac:dyDescent="0.25">
      <c r="B26" s="16"/>
      <c r="C26" s="16"/>
      <c r="D26" s="16"/>
      <c r="G26" s="124"/>
    </row>
    <row r="27" spans="2:7" s="15" customFormat="1" ht="18" x14ac:dyDescent="0.25">
      <c r="B27" s="16"/>
      <c r="C27" s="16"/>
      <c r="D27" s="16"/>
      <c r="G27" s="124"/>
    </row>
    <row r="28" spans="2:7" s="15" customFormat="1" ht="18" x14ac:dyDescent="0.25">
      <c r="B28" s="16"/>
      <c r="C28" s="16"/>
      <c r="D28" s="16"/>
      <c r="G28" s="124"/>
    </row>
    <row r="29" spans="2:7" s="15" customFormat="1" ht="18" x14ac:dyDescent="0.25">
      <c r="B29" s="16"/>
      <c r="C29" s="16"/>
      <c r="D29" s="16"/>
      <c r="G29" s="124"/>
    </row>
  </sheetData>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Equation.3" shapeId="4101" r:id="rId4">
          <objectPr defaultSize="0" autoLine="0" autoPict="0" r:id="rId5">
            <anchor moveWithCells="1">
              <from>
                <xdr:col>4</xdr:col>
                <xdr:colOff>285750</xdr:colOff>
                <xdr:row>3</xdr:row>
                <xdr:rowOff>19050</xdr:rowOff>
              </from>
              <to>
                <xdr:col>4</xdr:col>
                <xdr:colOff>1247775</xdr:colOff>
                <xdr:row>6</xdr:row>
                <xdr:rowOff>0</xdr:rowOff>
              </to>
            </anchor>
          </objectPr>
        </oleObject>
      </mc:Choice>
      <mc:Fallback>
        <oleObject progId="Equation.3" shapeId="4101" r:id="rId4"/>
      </mc:Fallback>
    </mc:AlternateContent>
    <mc:AlternateContent xmlns:mc="http://schemas.openxmlformats.org/markup-compatibility/2006">
      <mc:Choice Requires="x14">
        <oleObject progId="Equation.3" shapeId="4102" r:id="rId6">
          <objectPr defaultSize="0" autoLine="0" autoPict="0" r:id="rId7">
            <anchor moveWithCells="1">
              <from>
                <xdr:col>4</xdr:col>
                <xdr:colOff>200025</xdr:colOff>
                <xdr:row>6</xdr:row>
                <xdr:rowOff>142875</xdr:rowOff>
              </from>
              <to>
                <xdr:col>4</xdr:col>
                <xdr:colOff>1466850</xdr:colOff>
                <xdr:row>9</xdr:row>
                <xdr:rowOff>19050</xdr:rowOff>
              </to>
            </anchor>
          </objectPr>
        </oleObject>
      </mc:Choice>
      <mc:Fallback>
        <oleObject progId="Equation.3" shapeId="4102" r:id="rId6"/>
      </mc:Fallback>
    </mc:AlternateContent>
    <mc:AlternateContent xmlns:mc="http://schemas.openxmlformats.org/markup-compatibility/2006">
      <mc:Choice Requires="x14">
        <oleObject progId="Equation.3" shapeId="4103" r:id="rId8">
          <objectPr defaultSize="0" autoLine="0" autoPict="0" r:id="rId9">
            <anchor moveWithCells="1">
              <from>
                <xdr:col>4</xdr:col>
                <xdr:colOff>219075</xdr:colOff>
                <xdr:row>11</xdr:row>
                <xdr:rowOff>19050</xdr:rowOff>
              </from>
              <to>
                <xdr:col>4</xdr:col>
                <xdr:colOff>1409700</xdr:colOff>
                <xdr:row>13</xdr:row>
                <xdr:rowOff>190500</xdr:rowOff>
              </to>
            </anchor>
          </objectPr>
        </oleObject>
      </mc:Choice>
      <mc:Fallback>
        <oleObject progId="Equation.3" shapeId="4103" r:id="rId8"/>
      </mc:Fallback>
    </mc:AlternateContent>
    <mc:AlternateContent xmlns:mc="http://schemas.openxmlformats.org/markup-compatibility/2006">
      <mc:Choice Requires="x14">
        <oleObject progId="Equation.3" shapeId="4104" r:id="rId10">
          <objectPr defaultSize="0" autoLine="0" autoPict="0" r:id="rId11">
            <anchor moveWithCells="1">
              <from>
                <xdr:col>5</xdr:col>
                <xdr:colOff>19050</xdr:colOff>
                <xdr:row>12</xdr:row>
                <xdr:rowOff>0</xdr:rowOff>
              </from>
              <to>
                <xdr:col>6</xdr:col>
                <xdr:colOff>1438275</xdr:colOff>
                <xdr:row>21</xdr:row>
                <xdr:rowOff>85725</xdr:rowOff>
              </to>
            </anchor>
          </objectPr>
        </oleObject>
      </mc:Choice>
      <mc:Fallback>
        <oleObject progId="Equation.3" shapeId="4104" r:id="rId10"/>
      </mc:Fallback>
    </mc:AlternateContent>
    <mc:AlternateContent xmlns:mc="http://schemas.openxmlformats.org/markup-compatibility/2006">
      <mc:Choice Requires="x14">
        <oleObject progId="Equation.3" shapeId="4106" r:id="rId12">
          <objectPr defaultSize="0" autoPict="0" r:id="rId13">
            <anchor moveWithCells="1">
              <from>
                <xdr:col>4</xdr:col>
                <xdr:colOff>552450</xdr:colOff>
                <xdr:row>2</xdr:row>
                <xdr:rowOff>28575</xdr:rowOff>
              </from>
              <to>
                <xdr:col>4</xdr:col>
                <xdr:colOff>1057275</xdr:colOff>
                <xdr:row>2</xdr:row>
                <xdr:rowOff>304800</xdr:rowOff>
              </to>
            </anchor>
          </objectPr>
        </oleObject>
      </mc:Choice>
      <mc:Fallback>
        <oleObject progId="Equation.3" shapeId="4106" r:id="rId12"/>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2" sqref="M22"/>
    </sheetView>
  </sheetViews>
  <sheetFormatPr defaultRowHeight="12.75" x14ac:dyDescent="0.2"/>
  <sheetData/>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4"/>
  <sheetViews>
    <sheetView zoomScaleNormal="100" workbookViewId="0">
      <selection activeCell="P14" sqref="P14"/>
    </sheetView>
  </sheetViews>
  <sheetFormatPr defaultRowHeight="18" x14ac:dyDescent="0.25"/>
  <cols>
    <col min="1" max="1" width="11.85546875" style="1" customWidth="1"/>
    <col min="2" max="16384" width="9.140625" style="1"/>
  </cols>
  <sheetData>
    <row r="1" spans="1:5" ht="21" x14ac:dyDescent="0.35">
      <c r="A1" s="1" t="s">
        <v>33</v>
      </c>
    </row>
    <row r="2" spans="1:5" ht="23.25" x14ac:dyDescent="0.4">
      <c r="A2" s="21" t="s">
        <v>85</v>
      </c>
    </row>
    <row r="13" spans="1:5" ht="23.25" x14ac:dyDescent="0.4">
      <c r="A13" s="21" t="s">
        <v>34</v>
      </c>
    </row>
    <row r="14" spans="1:5" ht="43.5" customHeight="1" x14ac:dyDescent="0.25">
      <c r="E14" s="22" t="s">
        <v>35</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Equation.3" shapeId="6147" r:id="rId4">
          <objectPr defaultSize="0" autoPict="0" r:id="rId5">
            <anchor moveWithCells="1">
              <from>
                <xdr:col>0</xdr:col>
                <xdr:colOff>95250</xdr:colOff>
                <xdr:row>13</xdr:row>
                <xdr:rowOff>9525</xdr:rowOff>
              </from>
              <to>
                <xdr:col>3</xdr:col>
                <xdr:colOff>561975</xdr:colOff>
                <xdr:row>13</xdr:row>
                <xdr:rowOff>495300</xdr:rowOff>
              </to>
            </anchor>
          </objectPr>
        </oleObject>
      </mc:Choice>
      <mc:Fallback>
        <oleObject progId="Equation.3" shapeId="6147" r:id="rId4"/>
      </mc:Fallback>
    </mc:AlternateContent>
    <mc:AlternateContent xmlns:mc="http://schemas.openxmlformats.org/markup-compatibility/2006">
      <mc:Choice Requires="x14">
        <oleObject progId="Equation.3" shapeId="6148" r:id="rId6">
          <objectPr defaultSize="0" autoPict="0" r:id="rId7">
            <anchor moveWithCells="1">
              <from>
                <xdr:col>0</xdr:col>
                <xdr:colOff>85725</xdr:colOff>
                <xdr:row>13</xdr:row>
                <xdr:rowOff>514350</xdr:rowOff>
              </from>
              <to>
                <xdr:col>7</xdr:col>
                <xdr:colOff>257175</xdr:colOff>
                <xdr:row>15</xdr:row>
                <xdr:rowOff>171450</xdr:rowOff>
              </to>
            </anchor>
          </objectPr>
        </oleObject>
      </mc:Choice>
      <mc:Fallback>
        <oleObject progId="Equation.3" shapeId="6148" r:id="rId6"/>
      </mc:Fallback>
    </mc:AlternateContent>
    <mc:AlternateContent xmlns:mc="http://schemas.openxmlformats.org/markup-compatibility/2006">
      <mc:Choice Requires="x14">
        <oleObject progId="Equation.3" shapeId="6173" r:id="rId8">
          <objectPr defaultSize="0" autoPict="0" r:id="rId9">
            <anchor moveWithCells="1">
              <from>
                <xdr:col>0</xdr:col>
                <xdr:colOff>66675</xdr:colOff>
                <xdr:row>2</xdr:row>
                <xdr:rowOff>9525</xdr:rowOff>
              </from>
              <to>
                <xdr:col>3</xdr:col>
                <xdr:colOff>419100</xdr:colOff>
                <xdr:row>5</xdr:row>
                <xdr:rowOff>161925</xdr:rowOff>
              </to>
            </anchor>
          </objectPr>
        </oleObject>
      </mc:Choice>
      <mc:Fallback>
        <oleObject progId="Equation.3" shapeId="6173" r:id="rId8"/>
      </mc:Fallback>
    </mc:AlternateContent>
    <mc:AlternateContent xmlns:mc="http://schemas.openxmlformats.org/markup-compatibility/2006">
      <mc:Choice Requires="x14">
        <oleObject progId="Equation.3" shapeId="6177" r:id="rId10">
          <objectPr defaultSize="0" autoPict="0" r:id="rId11">
            <anchor moveWithCells="1">
              <from>
                <xdr:col>4</xdr:col>
                <xdr:colOff>47625</xdr:colOff>
                <xdr:row>1</xdr:row>
                <xdr:rowOff>276225</xdr:rowOff>
              </from>
              <to>
                <xdr:col>10</xdr:col>
                <xdr:colOff>295275</xdr:colOff>
                <xdr:row>5</xdr:row>
                <xdr:rowOff>123825</xdr:rowOff>
              </to>
            </anchor>
          </objectPr>
        </oleObject>
      </mc:Choice>
      <mc:Fallback>
        <oleObject progId="Equation.3" shapeId="6177" r:id="rId10"/>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
  <sheetViews>
    <sheetView workbookViewId="0">
      <selection activeCell="L20" sqref="L20"/>
    </sheetView>
  </sheetViews>
  <sheetFormatPr defaultRowHeight="12.75" x14ac:dyDescent="0.2"/>
  <cols>
    <col min="1" max="1" width="4.28515625" customWidth="1"/>
    <col min="14" max="14" width="14.140625" customWidth="1"/>
    <col min="17" max="17" width="6.7109375" customWidth="1"/>
    <col min="19" max="19" width="8.140625" customWidth="1"/>
  </cols>
  <sheetData>
    <row r="1" spans="1:19" x14ac:dyDescent="0.2">
      <c r="A1" s="66" t="s">
        <v>176</v>
      </c>
    </row>
    <row r="2" spans="1:19" x14ac:dyDescent="0.2">
      <c r="B2" s="66" t="s">
        <v>86</v>
      </c>
    </row>
    <row r="3" spans="1:19" ht="38.25" x14ac:dyDescent="0.2">
      <c r="A3" s="62" t="s">
        <v>89</v>
      </c>
      <c r="B3" s="63" t="s">
        <v>87</v>
      </c>
      <c r="C3" s="63" t="s">
        <v>88</v>
      </c>
      <c r="P3" s="63" t="s">
        <v>87</v>
      </c>
      <c r="Q3" s="61" t="s">
        <v>94</v>
      </c>
      <c r="R3" s="63" t="s">
        <v>88</v>
      </c>
      <c r="S3" s="62" t="s">
        <v>95</v>
      </c>
    </row>
    <row r="4" spans="1:19" x14ac:dyDescent="0.2">
      <c r="A4" s="19">
        <v>1</v>
      </c>
      <c r="B4" s="19">
        <v>275</v>
      </c>
      <c r="C4" s="19">
        <v>260</v>
      </c>
      <c r="O4" s="74">
        <v>275</v>
      </c>
      <c r="P4" s="74">
        <v>2</v>
      </c>
    </row>
    <row r="5" spans="1:19" x14ac:dyDescent="0.2">
      <c r="A5" s="19">
        <v>2</v>
      </c>
      <c r="B5" s="19">
        <v>300</v>
      </c>
      <c r="C5" s="19">
        <v>250</v>
      </c>
      <c r="O5" s="74">
        <v>300</v>
      </c>
      <c r="P5" s="74">
        <v>2</v>
      </c>
    </row>
    <row r="6" spans="1:19" x14ac:dyDescent="0.2">
      <c r="A6" s="19">
        <v>3</v>
      </c>
      <c r="B6" s="19">
        <v>260</v>
      </c>
      <c r="C6" s="19">
        <v>175</v>
      </c>
      <c r="O6" s="74">
        <v>260</v>
      </c>
      <c r="P6" s="74">
        <v>2</v>
      </c>
    </row>
    <row r="7" spans="1:19" x14ac:dyDescent="0.2">
      <c r="A7" s="19">
        <v>4</v>
      </c>
      <c r="B7" s="19">
        <v>300</v>
      </c>
      <c r="C7" s="19">
        <v>130</v>
      </c>
      <c r="O7" s="74">
        <v>300</v>
      </c>
      <c r="P7" s="74">
        <v>2</v>
      </c>
    </row>
    <row r="8" spans="1:19" x14ac:dyDescent="0.2">
      <c r="A8" s="19">
        <v>5</v>
      </c>
      <c r="B8" s="19">
        <v>255</v>
      </c>
      <c r="C8" s="19">
        <v>200</v>
      </c>
      <c r="O8" s="74">
        <v>255</v>
      </c>
      <c r="P8" s="74">
        <v>2</v>
      </c>
    </row>
    <row r="9" spans="1:19" x14ac:dyDescent="0.2">
      <c r="A9" s="19">
        <v>6</v>
      </c>
      <c r="B9" s="19">
        <v>275</v>
      </c>
      <c r="C9" s="19">
        <v>225</v>
      </c>
      <c r="O9" s="74">
        <v>275</v>
      </c>
      <c r="P9" s="74">
        <v>2</v>
      </c>
    </row>
    <row r="10" spans="1:19" x14ac:dyDescent="0.2">
      <c r="A10" s="19">
        <v>7</v>
      </c>
      <c r="B10" s="19">
        <v>290</v>
      </c>
      <c r="C10" s="19">
        <v>240</v>
      </c>
      <c r="E10" s="81" t="s">
        <v>96</v>
      </c>
      <c r="O10" s="74">
        <v>290</v>
      </c>
      <c r="P10" s="74">
        <v>2</v>
      </c>
    </row>
    <row r="11" spans="1:19" x14ac:dyDescent="0.2">
      <c r="A11" s="19">
        <v>8</v>
      </c>
      <c r="B11" s="19">
        <v>300</v>
      </c>
      <c r="E11" s="81" t="s">
        <v>97</v>
      </c>
      <c r="O11" s="74">
        <v>300</v>
      </c>
      <c r="P11" s="74">
        <v>2</v>
      </c>
    </row>
    <row r="12" spans="1:19" x14ac:dyDescent="0.2">
      <c r="B12" s="64">
        <f>COUNT(B4:B11)</f>
        <v>8</v>
      </c>
      <c r="C12" s="64">
        <f>COUNT(C4:C11)</f>
        <v>7</v>
      </c>
      <c r="D12" s="65" t="s">
        <v>90</v>
      </c>
      <c r="E12" s="81" t="s">
        <v>114</v>
      </c>
      <c r="O12" s="72">
        <f>B14</f>
        <v>281.875</v>
      </c>
      <c r="P12" s="72"/>
      <c r="Q12" s="73">
        <v>1.8</v>
      </c>
    </row>
    <row r="13" spans="1:19" x14ac:dyDescent="0.2">
      <c r="B13" s="64">
        <f>B12-1</f>
        <v>7</v>
      </c>
      <c r="C13" s="64">
        <f>C12-1</f>
        <v>6</v>
      </c>
      <c r="D13" s="65" t="s">
        <v>98</v>
      </c>
      <c r="O13" s="68">
        <v>260</v>
      </c>
      <c r="P13" s="69"/>
      <c r="Q13" s="69"/>
      <c r="R13" s="68">
        <v>1</v>
      </c>
    </row>
    <row r="14" spans="1:19" x14ac:dyDescent="0.2">
      <c r="B14" s="65">
        <f>AVERAGE(B4:B11)</f>
        <v>281.875</v>
      </c>
      <c r="C14" s="65">
        <f>AVERAGE(C4:C11)</f>
        <v>211.42857142857142</v>
      </c>
      <c r="D14" s="65" t="s">
        <v>91</v>
      </c>
      <c r="I14" t="s">
        <v>108</v>
      </c>
      <c r="O14" s="68">
        <v>250</v>
      </c>
      <c r="P14" s="69"/>
      <c r="Q14" s="69"/>
      <c r="R14" s="68">
        <v>1</v>
      </c>
    </row>
    <row r="15" spans="1:19" ht="13.5" thickBot="1" x14ac:dyDescent="0.25">
      <c r="B15" s="65">
        <f>STDEV(B4:B11)</f>
        <v>18.310321055155129</v>
      </c>
      <c r="C15" s="65">
        <f>STDEV(C4:C11)</f>
        <v>46.432234287748599</v>
      </c>
      <c r="D15" s="65" t="s">
        <v>92</v>
      </c>
      <c r="O15" s="68">
        <v>175</v>
      </c>
      <c r="P15" s="69"/>
      <c r="Q15" s="69"/>
      <c r="R15" s="68">
        <v>1</v>
      </c>
    </row>
    <row r="16" spans="1:19" x14ac:dyDescent="0.2">
      <c r="B16" s="65">
        <f>VAR(B4:B11)</f>
        <v>335.26785714285717</v>
      </c>
      <c r="C16" s="65">
        <f>VAR(C4:C11)</f>
        <v>2155.9523809523766</v>
      </c>
      <c r="D16" s="65" t="s">
        <v>93</v>
      </c>
      <c r="I16" s="30"/>
      <c r="J16" s="30" t="s">
        <v>110</v>
      </c>
      <c r="K16" s="30" t="s">
        <v>111</v>
      </c>
      <c r="O16" s="68">
        <v>130</v>
      </c>
      <c r="P16" s="69"/>
      <c r="Q16" s="69"/>
      <c r="R16" s="68">
        <v>1</v>
      </c>
    </row>
    <row r="17" spans="2:19" x14ac:dyDescent="0.2">
      <c r="I17" s="31" t="s">
        <v>38</v>
      </c>
      <c r="J17" s="32">
        <v>281.875</v>
      </c>
      <c r="K17" s="32">
        <v>211.42857142857142</v>
      </c>
      <c r="O17" s="68">
        <v>200</v>
      </c>
      <c r="P17" s="69"/>
      <c r="Q17" s="69"/>
      <c r="R17" s="68">
        <v>1</v>
      </c>
    </row>
    <row r="18" spans="2:19" x14ac:dyDescent="0.2">
      <c r="B18" s="75">
        <f>(B13*B15^2+C13*C15^2) / (B13+C13)</f>
        <v>1175.5837912087893</v>
      </c>
      <c r="C18" s="75" t="s">
        <v>99</v>
      </c>
      <c r="I18" s="31" t="s">
        <v>8</v>
      </c>
      <c r="J18" s="32">
        <v>335.26785714285717</v>
      </c>
      <c r="K18" s="32">
        <v>2155.9523809523766</v>
      </c>
      <c r="O18" s="68">
        <v>225</v>
      </c>
      <c r="P18" s="69"/>
      <c r="Q18" s="69"/>
      <c r="R18" s="68">
        <v>1</v>
      </c>
    </row>
    <row r="19" spans="2:19" x14ac:dyDescent="0.2">
      <c r="B19" s="67">
        <f>SQRT(B18*(1/B12+1/C12))</f>
        <v>17.745098351442131</v>
      </c>
      <c r="C19" s="75" t="s">
        <v>100</v>
      </c>
      <c r="I19" s="31" t="s">
        <v>39</v>
      </c>
      <c r="J19" s="32">
        <v>8</v>
      </c>
      <c r="K19" s="32">
        <v>7</v>
      </c>
      <c r="O19" s="68">
        <v>240</v>
      </c>
      <c r="P19" s="69"/>
      <c r="Q19" s="69"/>
      <c r="R19" s="68">
        <v>1</v>
      </c>
    </row>
    <row r="20" spans="2:19" x14ac:dyDescent="0.2">
      <c r="B20" s="67">
        <f>B13+C13</f>
        <v>13</v>
      </c>
      <c r="C20" s="75" t="s">
        <v>103</v>
      </c>
      <c r="I20" s="31" t="s">
        <v>109</v>
      </c>
      <c r="J20" s="32">
        <v>1175.5837912087893</v>
      </c>
      <c r="K20" s="32"/>
      <c r="O20" s="70">
        <f>C14</f>
        <v>211.42857142857142</v>
      </c>
      <c r="P20" s="70"/>
      <c r="Q20" s="70"/>
      <c r="R20" s="70"/>
      <c r="S20" s="71">
        <v>0.8</v>
      </c>
    </row>
    <row r="21" spans="2:19" ht="15.75" x14ac:dyDescent="0.3">
      <c r="B21" s="75">
        <f>(B14-C14)/B19</f>
        <v>3.9699091645611224</v>
      </c>
      <c r="C21" s="75" t="s">
        <v>104</v>
      </c>
      <c r="I21" s="31" t="s">
        <v>41</v>
      </c>
      <c r="J21" s="32">
        <v>0</v>
      </c>
      <c r="K21" s="32"/>
    </row>
    <row r="22" spans="2:19" ht="15.75" x14ac:dyDescent="0.3">
      <c r="B22" s="75">
        <f>TDIST(B21,B20,2)</f>
        <v>1.6002918660954569E-3</v>
      </c>
      <c r="C22" s="75" t="s">
        <v>105</v>
      </c>
      <c r="I22" s="77" t="s">
        <v>42</v>
      </c>
      <c r="J22" s="78">
        <v>13</v>
      </c>
      <c r="K22" s="32"/>
    </row>
    <row r="23" spans="2:19" x14ac:dyDescent="0.2">
      <c r="I23" s="79" t="s">
        <v>43</v>
      </c>
      <c r="J23" s="80">
        <v>3.9699091645611224</v>
      </c>
      <c r="K23" s="32"/>
    </row>
    <row r="24" spans="2:19" x14ac:dyDescent="0.2">
      <c r="I24" s="31" t="s">
        <v>44</v>
      </c>
      <c r="J24" s="32">
        <v>8.0014593287006813E-4</v>
      </c>
      <c r="K24" s="32"/>
    </row>
    <row r="25" spans="2:19" x14ac:dyDescent="0.2">
      <c r="B25" s="27"/>
      <c r="I25" s="31" t="s">
        <v>45</v>
      </c>
      <c r="J25" s="32">
        <v>1.7709333826482787</v>
      </c>
      <c r="K25" s="32"/>
    </row>
    <row r="26" spans="2:19" x14ac:dyDescent="0.2">
      <c r="I26" s="79" t="s">
        <v>47</v>
      </c>
      <c r="J26" s="80">
        <v>1.6002918657401363E-3</v>
      </c>
      <c r="K26" s="32"/>
    </row>
    <row r="27" spans="2:19" ht="13.5" thickBot="1" x14ac:dyDescent="0.25">
      <c r="I27" s="36" t="s">
        <v>49</v>
      </c>
      <c r="J27" s="37">
        <v>2.1603686522485352</v>
      </c>
      <c r="K27" s="37"/>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26"/>
  <sheetViews>
    <sheetView workbookViewId="0">
      <selection activeCell="M17" sqref="M17"/>
    </sheetView>
  </sheetViews>
  <sheetFormatPr defaultRowHeight="12.75" x14ac:dyDescent="0.2"/>
  <cols>
    <col min="1" max="1" width="4.28515625" customWidth="1"/>
    <col min="14" max="14" width="14.140625" customWidth="1"/>
    <col min="17" max="17" width="6.7109375" customWidth="1"/>
    <col min="19" max="19" width="8.140625" customWidth="1"/>
  </cols>
  <sheetData>
    <row r="1" spans="1:19" x14ac:dyDescent="0.2">
      <c r="A1" s="66" t="s">
        <v>176</v>
      </c>
    </row>
    <row r="2" spans="1:19" x14ac:dyDescent="0.2">
      <c r="B2" s="66" t="s">
        <v>86</v>
      </c>
    </row>
    <row r="3" spans="1:19" ht="38.25" x14ac:dyDescent="0.2">
      <c r="A3" s="62" t="s">
        <v>89</v>
      </c>
      <c r="B3" s="63" t="s">
        <v>87</v>
      </c>
      <c r="C3" s="63" t="s">
        <v>88</v>
      </c>
      <c r="P3" s="63" t="s">
        <v>87</v>
      </c>
      <c r="Q3" s="61" t="s">
        <v>94</v>
      </c>
      <c r="R3" s="63" t="s">
        <v>88</v>
      </c>
      <c r="S3" s="62" t="s">
        <v>95</v>
      </c>
    </row>
    <row r="4" spans="1:19" x14ac:dyDescent="0.2">
      <c r="A4" s="19">
        <v>1</v>
      </c>
      <c r="B4" s="19">
        <v>275</v>
      </c>
      <c r="C4" s="19">
        <v>260</v>
      </c>
      <c r="O4" s="74">
        <v>275</v>
      </c>
      <c r="P4" s="74">
        <v>2</v>
      </c>
    </row>
    <row r="5" spans="1:19" x14ac:dyDescent="0.2">
      <c r="A5" s="19">
        <v>2</v>
      </c>
      <c r="B5" s="19">
        <v>300</v>
      </c>
      <c r="C5" s="19">
        <v>250</v>
      </c>
      <c r="O5" s="74">
        <v>300</v>
      </c>
      <c r="P5" s="74">
        <v>2</v>
      </c>
    </row>
    <row r="6" spans="1:19" x14ac:dyDescent="0.2">
      <c r="A6" s="19">
        <v>3</v>
      </c>
      <c r="B6" s="19">
        <v>260</v>
      </c>
      <c r="C6" s="19">
        <v>175</v>
      </c>
      <c r="O6" s="74">
        <v>260</v>
      </c>
      <c r="P6" s="74">
        <v>2</v>
      </c>
    </row>
    <row r="7" spans="1:19" x14ac:dyDescent="0.2">
      <c r="A7" s="19">
        <v>4</v>
      </c>
      <c r="B7" s="19">
        <v>300</v>
      </c>
      <c r="C7" s="19">
        <v>130</v>
      </c>
      <c r="O7" s="74">
        <v>300</v>
      </c>
      <c r="P7" s="74">
        <v>2</v>
      </c>
    </row>
    <row r="8" spans="1:19" x14ac:dyDescent="0.2">
      <c r="A8" s="19">
        <v>5</v>
      </c>
      <c r="B8" s="19">
        <v>255</v>
      </c>
      <c r="C8" s="19">
        <v>200</v>
      </c>
      <c r="O8" s="74">
        <v>255</v>
      </c>
      <c r="P8" s="74">
        <v>2</v>
      </c>
    </row>
    <row r="9" spans="1:19" x14ac:dyDescent="0.2">
      <c r="A9" s="19">
        <v>6</v>
      </c>
      <c r="B9" s="19">
        <v>275</v>
      </c>
      <c r="C9" s="19">
        <v>225</v>
      </c>
      <c r="O9" s="74">
        <v>275</v>
      </c>
      <c r="P9" s="74">
        <v>2</v>
      </c>
    </row>
    <row r="10" spans="1:19" x14ac:dyDescent="0.2">
      <c r="A10" s="19">
        <v>7</v>
      </c>
      <c r="B10" s="19">
        <v>290</v>
      </c>
      <c r="C10" s="19">
        <v>240</v>
      </c>
      <c r="E10" s="81" t="s">
        <v>96</v>
      </c>
      <c r="O10" s="74">
        <v>290</v>
      </c>
      <c r="P10" s="74">
        <v>2</v>
      </c>
    </row>
    <row r="11" spans="1:19" x14ac:dyDescent="0.2">
      <c r="A11" s="19">
        <v>8</v>
      </c>
      <c r="B11" s="19">
        <v>300</v>
      </c>
      <c r="E11" s="81" t="s">
        <v>97</v>
      </c>
      <c r="O11" s="74">
        <v>300</v>
      </c>
      <c r="P11" s="74">
        <v>2</v>
      </c>
    </row>
    <row r="12" spans="1:19" x14ac:dyDescent="0.2">
      <c r="B12" s="64">
        <f>COUNT(B4:B11)</f>
        <v>8</v>
      </c>
      <c r="C12" s="64">
        <f>COUNT(C4:C11)</f>
        <v>7</v>
      </c>
      <c r="D12" s="65" t="s">
        <v>90</v>
      </c>
      <c r="E12" s="81" t="s">
        <v>159</v>
      </c>
      <c r="O12" s="72">
        <f>B14</f>
        <v>281.875</v>
      </c>
      <c r="P12" s="72"/>
      <c r="Q12" s="73">
        <v>1.8</v>
      </c>
    </row>
    <row r="13" spans="1:19" x14ac:dyDescent="0.2">
      <c r="B13" s="64">
        <f>B12-1</f>
        <v>7</v>
      </c>
      <c r="C13" s="64">
        <f>C12-1</f>
        <v>6</v>
      </c>
      <c r="D13" s="65" t="s">
        <v>98</v>
      </c>
      <c r="O13" s="68">
        <v>260</v>
      </c>
      <c r="P13" s="69"/>
      <c r="Q13" s="69"/>
      <c r="R13" s="68">
        <v>1</v>
      </c>
    </row>
    <row r="14" spans="1:19" x14ac:dyDescent="0.2">
      <c r="B14" s="65">
        <f>AVERAGE(B4:B11)</f>
        <v>281.875</v>
      </c>
      <c r="C14" s="65">
        <f>AVERAGE(C4:C11)</f>
        <v>211.42857142857142</v>
      </c>
      <c r="D14" s="65" t="s">
        <v>91</v>
      </c>
      <c r="I14" t="s">
        <v>112</v>
      </c>
      <c r="O14" s="68">
        <v>250</v>
      </c>
      <c r="P14" s="69"/>
      <c r="Q14" s="69"/>
      <c r="R14" s="68">
        <v>1</v>
      </c>
    </row>
    <row r="15" spans="1:19" ht="13.5" thickBot="1" x14ac:dyDescent="0.25">
      <c r="B15" s="65">
        <f>STDEV(B4:B11)</f>
        <v>18.310321055155129</v>
      </c>
      <c r="C15" s="65">
        <f>STDEV(C4:C11)</f>
        <v>46.432234287748599</v>
      </c>
      <c r="D15" s="65" t="s">
        <v>92</v>
      </c>
      <c r="O15" s="68">
        <v>175</v>
      </c>
      <c r="P15" s="69"/>
      <c r="Q15" s="69"/>
      <c r="R15" s="68">
        <v>1</v>
      </c>
    </row>
    <row r="16" spans="1:19" x14ac:dyDescent="0.2">
      <c r="B16" s="65">
        <f>VAR(B4:B11)</f>
        <v>335.26785714285717</v>
      </c>
      <c r="C16" s="65">
        <f>VAR(C4:C11)</f>
        <v>2155.9523809523766</v>
      </c>
      <c r="D16" s="65" t="s">
        <v>93</v>
      </c>
      <c r="I16" s="30"/>
      <c r="J16" s="30" t="s">
        <v>87</v>
      </c>
      <c r="K16" s="30" t="s">
        <v>88</v>
      </c>
      <c r="O16" s="68">
        <v>130</v>
      </c>
      <c r="P16" s="69"/>
      <c r="Q16" s="69"/>
      <c r="R16" s="68">
        <v>1</v>
      </c>
    </row>
    <row r="17" spans="2:19" x14ac:dyDescent="0.2">
      <c r="I17" s="31" t="s">
        <v>38</v>
      </c>
      <c r="J17" s="32">
        <v>281.875</v>
      </c>
      <c r="K17" s="32">
        <v>211.42857142857142</v>
      </c>
      <c r="O17" s="68">
        <v>200</v>
      </c>
      <c r="P17" s="69"/>
      <c r="Q17" s="69"/>
      <c r="R17" s="68">
        <v>1</v>
      </c>
    </row>
    <row r="18" spans="2:19" x14ac:dyDescent="0.2">
      <c r="B18" s="76">
        <f>SQRT(B16/B12+C16/C12)</f>
        <v>18.705659021316734</v>
      </c>
      <c r="C18" s="76" t="s">
        <v>101</v>
      </c>
      <c r="I18" s="31" t="s">
        <v>8</v>
      </c>
      <c r="J18" s="32">
        <v>335.26785714285717</v>
      </c>
      <c r="K18" s="32">
        <v>2155.9523809523766</v>
      </c>
      <c r="O18" s="68">
        <v>225</v>
      </c>
      <c r="P18" s="69"/>
      <c r="Q18" s="69"/>
      <c r="R18" s="68">
        <v>1</v>
      </c>
    </row>
    <row r="19" spans="2:19" x14ac:dyDescent="0.2">
      <c r="B19" s="76">
        <f>(B16/B12+C16/C12)^2/((B16/B12)^2/B13+(C16/C12)^2/C13)</f>
        <v>7.6229479337050101</v>
      </c>
      <c r="C19" s="76" t="s">
        <v>102</v>
      </c>
      <c r="I19" s="31" t="s">
        <v>39</v>
      </c>
      <c r="J19" s="32">
        <v>8</v>
      </c>
      <c r="K19" s="32">
        <v>7</v>
      </c>
      <c r="O19" s="68">
        <v>240</v>
      </c>
      <c r="P19" s="69"/>
      <c r="Q19" s="69"/>
      <c r="R19" s="68">
        <v>1</v>
      </c>
    </row>
    <row r="20" spans="2:19" x14ac:dyDescent="0.2">
      <c r="B20" s="76">
        <f>ROUND(B19,0)</f>
        <v>8</v>
      </c>
      <c r="C20" s="76" t="s">
        <v>113</v>
      </c>
      <c r="I20" s="31" t="s">
        <v>41</v>
      </c>
      <c r="J20" s="32">
        <v>0</v>
      </c>
      <c r="K20" s="32"/>
      <c r="O20" s="70">
        <f>C14</f>
        <v>211.42857142857142</v>
      </c>
      <c r="P20" s="70"/>
      <c r="Q20" s="70"/>
      <c r="R20" s="70"/>
      <c r="S20" s="71">
        <v>0.8</v>
      </c>
    </row>
    <row r="21" spans="2:19" ht="15.75" x14ac:dyDescent="0.3">
      <c r="B21" s="76">
        <f>(B14-C14)/B18</f>
        <v>3.7660490064075645</v>
      </c>
      <c r="C21" s="76" t="s">
        <v>106</v>
      </c>
      <c r="I21" s="31" t="s">
        <v>42</v>
      </c>
      <c r="J21" s="32">
        <v>8</v>
      </c>
      <c r="K21" s="32"/>
    </row>
    <row r="22" spans="2:19" ht="15.75" x14ac:dyDescent="0.3">
      <c r="B22" s="76">
        <f>TDIST(B21,B20,2)</f>
        <v>5.4965896857997682E-3</v>
      </c>
      <c r="C22" s="76" t="s">
        <v>107</v>
      </c>
      <c r="I22" s="31" t="s">
        <v>43</v>
      </c>
      <c r="J22" s="32">
        <v>3.7660490064075645</v>
      </c>
      <c r="K22" s="32"/>
    </row>
    <row r="23" spans="2:19" x14ac:dyDescent="0.2">
      <c r="I23" s="31" t="s">
        <v>44</v>
      </c>
      <c r="J23" s="32">
        <v>2.7482948428998841E-3</v>
      </c>
      <c r="K23" s="32"/>
    </row>
    <row r="24" spans="2:19" x14ac:dyDescent="0.2">
      <c r="I24" s="31" t="s">
        <v>45</v>
      </c>
      <c r="J24" s="32">
        <v>1.8595480375308981</v>
      </c>
      <c r="K24" s="32"/>
    </row>
    <row r="25" spans="2:19" x14ac:dyDescent="0.2">
      <c r="I25" s="79" t="s">
        <v>47</v>
      </c>
      <c r="J25" s="80">
        <v>5.4965896857997682E-3</v>
      </c>
      <c r="K25" s="32"/>
    </row>
    <row r="26" spans="2:19" ht="13.5" thickBot="1" x14ac:dyDescent="0.25">
      <c r="I26" s="36" t="s">
        <v>49</v>
      </c>
      <c r="J26" s="37">
        <v>2.3060041352041671</v>
      </c>
      <c r="K26" s="37"/>
    </row>
  </sheetData>
  <pageMargins left="0.7" right="0.7" top="0.75" bottom="0.75" header="0.3" footer="0.3"/>
  <drawing r:id="rId1"/>
  <legacyDrawing r:id="rId2"/>
  <oleObjects>
    <mc:AlternateContent xmlns:mc="http://schemas.openxmlformats.org/markup-compatibility/2006">
      <mc:Choice Requires="x14">
        <oleObject progId="Equation.3" shapeId="58369" r:id="rId3">
          <objectPr defaultSize="0" autoLine="0" autoPict="0" r:id="rId4">
            <anchor moveWithCells="1">
              <from>
                <xdr:col>0</xdr:col>
                <xdr:colOff>85725</xdr:colOff>
                <xdr:row>22</xdr:row>
                <xdr:rowOff>9525</xdr:rowOff>
              </from>
              <to>
                <xdr:col>5</xdr:col>
                <xdr:colOff>266700</xdr:colOff>
                <xdr:row>35</xdr:row>
                <xdr:rowOff>85725</xdr:rowOff>
              </to>
            </anchor>
          </objectPr>
        </oleObject>
      </mc:Choice>
      <mc:Fallback>
        <oleObject progId="Equation.3" shapeId="58369" r:id="rId3"/>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workbookViewId="0">
      <selection activeCell="C19" sqref="C19"/>
    </sheetView>
  </sheetViews>
  <sheetFormatPr defaultRowHeight="12.75" x14ac:dyDescent="0.2"/>
  <cols>
    <col min="1" max="1" width="4.28515625" style="133" customWidth="1"/>
    <col min="2" max="2" width="11" style="133" customWidth="1"/>
    <col min="3" max="3" width="11.28515625" style="133" customWidth="1"/>
    <col min="4" max="6" width="9.140625" style="133"/>
    <col min="7" max="7" width="9.28515625" style="133" customWidth="1"/>
    <col min="8" max="16384" width="9.140625" style="133"/>
  </cols>
  <sheetData>
    <row r="1" spans="1:13" x14ac:dyDescent="0.2">
      <c r="A1" s="148" t="s">
        <v>176</v>
      </c>
    </row>
    <row r="2" spans="1:13" x14ac:dyDescent="0.2">
      <c r="B2" s="148" t="s">
        <v>86</v>
      </c>
    </row>
    <row r="3" spans="1:13" ht="25.5" x14ac:dyDescent="0.2">
      <c r="A3" s="149" t="s">
        <v>89</v>
      </c>
      <c r="B3" s="150" t="s">
        <v>87</v>
      </c>
      <c r="C3" s="150" t="s">
        <v>88</v>
      </c>
      <c r="E3" s="151" t="s">
        <v>164</v>
      </c>
      <c r="F3" s="150" t="s">
        <v>165</v>
      </c>
      <c r="G3" s="162" t="s">
        <v>166</v>
      </c>
      <c r="H3" s="162"/>
      <c r="I3" s="162"/>
      <c r="J3" s="162"/>
      <c r="K3" s="162"/>
      <c r="L3" s="162"/>
      <c r="M3" s="162"/>
    </row>
    <row r="4" spans="1:13" x14ac:dyDescent="0.2">
      <c r="A4" s="144">
        <v>1</v>
      </c>
      <c r="B4" s="144">
        <v>275</v>
      </c>
      <c r="C4" s="144">
        <v>260</v>
      </c>
      <c r="E4" s="152">
        <v>275</v>
      </c>
      <c r="F4" s="152" t="s">
        <v>110</v>
      </c>
      <c r="G4" s="153" t="s">
        <v>167</v>
      </c>
    </row>
    <row r="5" spans="1:13" x14ac:dyDescent="0.2">
      <c r="A5" s="144">
        <v>2</v>
      </c>
      <c r="B5" s="144">
        <v>300</v>
      </c>
      <c r="C5" s="144">
        <v>250</v>
      </c>
      <c r="E5" s="152">
        <v>300</v>
      </c>
      <c r="F5" s="152" t="s">
        <v>110</v>
      </c>
      <c r="G5" s="153" t="s">
        <v>168</v>
      </c>
    </row>
    <row r="6" spans="1:13" x14ac:dyDescent="0.2">
      <c r="A6" s="144">
        <v>3</v>
      </c>
      <c r="B6" s="144">
        <v>260</v>
      </c>
      <c r="C6" s="144">
        <v>175</v>
      </c>
      <c r="E6" s="152">
        <v>260</v>
      </c>
      <c r="F6" s="152" t="s">
        <v>110</v>
      </c>
    </row>
    <row r="7" spans="1:13" x14ac:dyDescent="0.2">
      <c r="A7" s="144">
        <v>4</v>
      </c>
      <c r="B7" s="144">
        <v>300</v>
      </c>
      <c r="C7" s="144">
        <v>130</v>
      </c>
      <c r="E7" s="152">
        <v>300</v>
      </c>
      <c r="F7" s="152" t="s">
        <v>110</v>
      </c>
    </row>
    <row r="8" spans="1:13" x14ac:dyDescent="0.2">
      <c r="A8" s="144">
        <v>5</v>
      </c>
      <c r="B8" s="144">
        <v>255</v>
      </c>
      <c r="C8" s="144">
        <v>200</v>
      </c>
      <c r="E8" s="152">
        <v>255</v>
      </c>
      <c r="F8" s="152" t="s">
        <v>110</v>
      </c>
    </row>
    <row r="9" spans="1:13" x14ac:dyDescent="0.2">
      <c r="A9" s="144">
        <v>6</v>
      </c>
      <c r="B9" s="144">
        <v>275</v>
      </c>
      <c r="C9" s="144">
        <v>225</v>
      </c>
      <c r="E9" s="152">
        <v>275</v>
      </c>
      <c r="F9" s="152" t="s">
        <v>110</v>
      </c>
    </row>
    <row r="10" spans="1:13" x14ac:dyDescent="0.2">
      <c r="A10" s="144">
        <v>7</v>
      </c>
      <c r="B10" s="144">
        <v>290</v>
      </c>
      <c r="C10" s="144">
        <v>240</v>
      </c>
      <c r="E10" s="152">
        <v>290</v>
      </c>
      <c r="F10" s="152" t="s">
        <v>110</v>
      </c>
    </row>
    <row r="11" spans="1:13" x14ac:dyDescent="0.2">
      <c r="A11" s="144">
        <v>8</v>
      </c>
      <c r="B11" s="144">
        <v>300</v>
      </c>
      <c r="E11" s="152">
        <v>300</v>
      </c>
      <c r="F11" s="152" t="s">
        <v>110</v>
      </c>
    </row>
    <row r="12" spans="1:13" x14ac:dyDescent="0.2">
      <c r="B12" s="154"/>
      <c r="C12" s="154"/>
      <c r="D12" s="153"/>
      <c r="E12" s="155">
        <v>260</v>
      </c>
      <c r="F12" s="156" t="s">
        <v>111</v>
      </c>
    </row>
    <row r="13" spans="1:13" x14ac:dyDescent="0.2">
      <c r="B13" s="154"/>
      <c r="C13" s="154"/>
      <c r="D13" s="153"/>
      <c r="E13" s="155">
        <v>250</v>
      </c>
      <c r="F13" s="156" t="s">
        <v>111</v>
      </c>
    </row>
    <row r="14" spans="1:13" x14ac:dyDescent="0.2">
      <c r="B14" s="153"/>
      <c r="C14" s="153"/>
      <c r="D14" s="153"/>
      <c r="E14" s="155">
        <v>175</v>
      </c>
      <c r="F14" s="156" t="s">
        <v>111</v>
      </c>
    </row>
    <row r="15" spans="1:13" x14ac:dyDescent="0.2">
      <c r="B15" s="153"/>
      <c r="C15" s="153"/>
      <c r="D15" s="153"/>
      <c r="E15" s="155">
        <v>130</v>
      </c>
      <c r="F15" s="156" t="s">
        <v>111</v>
      </c>
    </row>
    <row r="16" spans="1:13" x14ac:dyDescent="0.2">
      <c r="B16" s="153"/>
      <c r="C16" s="153"/>
      <c r="D16" s="153"/>
      <c r="E16" s="155">
        <v>200</v>
      </c>
      <c r="F16" s="156" t="s">
        <v>111</v>
      </c>
      <c r="G16" s="153" t="s">
        <v>167</v>
      </c>
    </row>
    <row r="17" spans="5:7" x14ac:dyDescent="0.2">
      <c r="E17" s="155">
        <v>225</v>
      </c>
      <c r="F17" s="156" t="s">
        <v>111</v>
      </c>
      <c r="G17" s="153" t="s">
        <v>169</v>
      </c>
    </row>
    <row r="18" spans="5:7" x14ac:dyDescent="0.2">
      <c r="E18" s="155">
        <v>240</v>
      </c>
      <c r="F18" s="156" t="s">
        <v>111</v>
      </c>
    </row>
  </sheetData>
  <mergeCells count="1">
    <mergeCell ref="G3:M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1"/>
  <sheetViews>
    <sheetView workbookViewId="0">
      <selection activeCell="D8" sqref="D8"/>
    </sheetView>
  </sheetViews>
  <sheetFormatPr defaultRowHeight="12.75" x14ac:dyDescent="0.2"/>
  <cols>
    <col min="1" max="1" width="18.7109375" customWidth="1"/>
    <col min="2" max="2" width="18" customWidth="1"/>
    <col min="3" max="3" width="19.140625" customWidth="1"/>
    <col min="4" max="4" width="51" customWidth="1"/>
  </cols>
  <sheetData>
    <row r="1" spans="1:4" ht="18.75" thickBot="1" x14ac:dyDescent="0.3">
      <c r="A1" s="161" t="s">
        <v>170</v>
      </c>
      <c r="B1" s="161"/>
      <c r="C1" s="161"/>
      <c r="D1" s="161"/>
    </row>
    <row r="2" spans="1:4" ht="31.5" customHeight="1" thickBot="1" x14ac:dyDescent="0.25">
      <c r="A2" s="51" t="s">
        <v>9</v>
      </c>
      <c r="B2" s="52" t="s">
        <v>10</v>
      </c>
      <c r="C2" s="52" t="s">
        <v>80</v>
      </c>
      <c r="D2" s="52" t="s">
        <v>12</v>
      </c>
    </row>
    <row r="3" spans="1:4" ht="31.5" customHeight="1" thickBot="1" x14ac:dyDescent="0.25">
      <c r="A3" s="159" t="s">
        <v>5</v>
      </c>
      <c r="B3" s="159" t="s">
        <v>13</v>
      </c>
      <c r="C3" s="53">
        <v>13.5</v>
      </c>
      <c r="D3" s="54" t="s">
        <v>14</v>
      </c>
    </row>
    <row r="4" spans="1:4" ht="31.5" customHeight="1" thickBot="1" x14ac:dyDescent="0.25">
      <c r="A4" s="160"/>
      <c r="B4" s="160"/>
      <c r="C4" s="48">
        <v>13.2</v>
      </c>
      <c r="D4" s="48" t="s">
        <v>15</v>
      </c>
    </row>
    <row r="5" spans="1:4" ht="31.5" customHeight="1" thickBot="1" x14ac:dyDescent="0.25">
      <c r="A5" s="55" t="s">
        <v>5</v>
      </c>
      <c r="B5" s="56" t="s">
        <v>16</v>
      </c>
      <c r="C5" s="56">
        <v>13.7</v>
      </c>
      <c r="D5" s="56" t="s">
        <v>17</v>
      </c>
    </row>
    <row r="6" spans="1:4" ht="31.5" customHeight="1" thickTop="1" thickBot="1" x14ac:dyDescent="0.25">
      <c r="A6" s="50" t="s">
        <v>18</v>
      </c>
      <c r="B6" s="49" t="s">
        <v>13</v>
      </c>
      <c r="C6" s="49">
        <v>14.5</v>
      </c>
      <c r="D6" s="59" t="s">
        <v>81</v>
      </c>
    </row>
    <row r="7" spans="1:4" ht="31.5" customHeight="1" thickBot="1" x14ac:dyDescent="0.25">
      <c r="A7" s="57" t="s">
        <v>18</v>
      </c>
      <c r="B7" s="58" t="s">
        <v>16</v>
      </c>
      <c r="C7" s="58" t="s">
        <v>19</v>
      </c>
      <c r="D7" s="58"/>
    </row>
    <row r="8" spans="1:4" ht="31.5" customHeight="1" thickTop="1" thickBot="1" x14ac:dyDescent="0.25">
      <c r="A8" s="50" t="s">
        <v>20</v>
      </c>
      <c r="B8" s="49" t="s">
        <v>13</v>
      </c>
      <c r="C8" s="49" t="s">
        <v>79</v>
      </c>
      <c r="D8" s="49" t="s">
        <v>21</v>
      </c>
    </row>
    <row r="9" spans="1:4" ht="31.5" customHeight="1" thickBot="1" x14ac:dyDescent="0.25">
      <c r="A9" s="57" t="s">
        <v>20</v>
      </c>
      <c r="B9" s="58" t="s">
        <v>16</v>
      </c>
      <c r="C9" s="58" t="s">
        <v>19</v>
      </c>
      <c r="D9" s="58"/>
    </row>
    <row r="10" spans="1:4" ht="13.5" thickTop="1" x14ac:dyDescent="0.2"/>
    <row r="11" spans="1:4" ht="15.75" x14ac:dyDescent="0.2">
      <c r="C11" s="12"/>
    </row>
  </sheetData>
  <mergeCells count="3">
    <mergeCell ref="A3:A4"/>
    <mergeCell ref="B3:B4"/>
    <mergeCell ref="A1:D1"/>
  </mergeCells>
  <pageMargins left="0.75" right="0.75" top="1" bottom="1" header="0.5" footer="0.5"/>
  <pageSetup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0"/>
  <sheetViews>
    <sheetView zoomScale="90" workbookViewId="0">
      <selection activeCell="B2" sqref="B2"/>
    </sheetView>
  </sheetViews>
  <sheetFormatPr defaultColWidth="8.85546875" defaultRowHeight="18" x14ac:dyDescent="0.25"/>
  <cols>
    <col min="1" max="1" width="17.140625" style="1" customWidth="1"/>
    <col min="2" max="2" width="13.140625" style="1" customWidth="1"/>
    <col min="3" max="3" width="44.7109375" style="1" customWidth="1"/>
    <col min="4" max="16384" width="8.85546875" style="1"/>
  </cols>
  <sheetData>
    <row r="1" spans="1:7" x14ac:dyDescent="0.25">
      <c r="A1" s="11" t="s">
        <v>162</v>
      </c>
    </row>
    <row r="2" spans="1:7" x14ac:dyDescent="0.25">
      <c r="C2" s="2" t="s">
        <v>0</v>
      </c>
    </row>
    <row r="3" spans="1:7" x14ac:dyDescent="0.25">
      <c r="C3" s="3" t="s">
        <v>1</v>
      </c>
    </row>
    <row r="4" spans="1:7" x14ac:dyDescent="0.25">
      <c r="A4" s="1" t="s">
        <v>2</v>
      </c>
      <c r="B4" s="2" t="s">
        <v>3</v>
      </c>
      <c r="C4" s="2" t="s">
        <v>4</v>
      </c>
    </row>
    <row r="5" spans="1:7" s="4" customFormat="1" ht="23.25" x14ac:dyDescent="0.4">
      <c r="A5" s="7" t="s">
        <v>5</v>
      </c>
      <c r="B5" s="10" t="s">
        <v>6</v>
      </c>
      <c r="C5" s="5"/>
    </row>
    <row r="6" spans="1:7" s="4" customFormat="1" ht="11.1" customHeight="1" x14ac:dyDescent="0.35">
      <c r="A6" s="7"/>
      <c r="B6" s="10"/>
      <c r="C6" s="5"/>
    </row>
    <row r="7" spans="1:7" s="4" customFormat="1" ht="23.25" x14ac:dyDescent="0.4">
      <c r="A7" s="8" t="s">
        <v>7</v>
      </c>
      <c r="B7" s="60" t="s">
        <v>82</v>
      </c>
      <c r="C7" s="9"/>
    </row>
    <row r="8" spans="1:7" s="4" customFormat="1" ht="20.25" x14ac:dyDescent="0.3">
      <c r="A8" s="129"/>
      <c r="B8" s="130"/>
      <c r="C8" s="131"/>
      <c r="D8" s="130"/>
      <c r="E8" s="130"/>
      <c r="F8" s="130"/>
      <c r="G8" s="130"/>
    </row>
    <row r="9" spans="1:7" s="4" customFormat="1" ht="21.75" x14ac:dyDescent="0.35">
      <c r="A9" s="7" t="s">
        <v>8</v>
      </c>
      <c r="B9" s="10"/>
      <c r="D9" s="6"/>
    </row>
    <row r="10" spans="1:7" s="4" customFormat="1" ht="20.25" x14ac:dyDescent="0.3"/>
  </sheetData>
  <pageMargins left="0.75" right="0.75" top="1" bottom="1" header="0.5" footer="0.5"/>
  <pageSetup orientation="portrait" horizontalDpi="300" verticalDpi="300" r:id="rId1"/>
  <headerFooter alignWithMargins="0"/>
  <drawing r:id="rId2"/>
  <legacyDrawing r:id="rId3"/>
  <oleObjects>
    <mc:AlternateContent xmlns:mc="http://schemas.openxmlformats.org/markup-compatibility/2006">
      <mc:Choice Requires="x14">
        <oleObject progId="Equation.3" shapeId="1033" r:id="rId4">
          <objectPr defaultSize="0" autoLine="0" autoPict="0" r:id="rId5">
            <anchor moveWithCells="1">
              <from>
                <xdr:col>1</xdr:col>
                <xdr:colOff>57150</xdr:colOff>
                <xdr:row>8</xdr:row>
                <xdr:rowOff>28575</xdr:rowOff>
              </from>
              <to>
                <xdr:col>1</xdr:col>
                <xdr:colOff>666750</xdr:colOff>
                <xdr:row>10</xdr:row>
                <xdr:rowOff>57150</xdr:rowOff>
              </to>
            </anchor>
          </objectPr>
        </oleObject>
      </mc:Choice>
      <mc:Fallback>
        <oleObject progId="Equation.3" shapeId="1033" r:id="rId4"/>
      </mc:Fallback>
    </mc:AlternateContent>
    <mc:AlternateContent xmlns:mc="http://schemas.openxmlformats.org/markup-compatibility/2006">
      <mc:Choice Requires="x14">
        <oleObject progId="Equation.3" shapeId="1035" r:id="rId6">
          <objectPr defaultSize="0" autoLine="0" autoPict="0" r:id="rId7">
            <anchor moveWithCells="1">
              <from>
                <xdr:col>2</xdr:col>
                <xdr:colOff>1162050</xdr:colOff>
                <xdr:row>8</xdr:row>
                <xdr:rowOff>9525</xdr:rowOff>
              </from>
              <to>
                <xdr:col>2</xdr:col>
                <xdr:colOff>1657350</xdr:colOff>
                <xdr:row>10</xdr:row>
                <xdr:rowOff>95250</xdr:rowOff>
              </to>
            </anchor>
          </objectPr>
        </oleObject>
      </mc:Choice>
      <mc:Fallback>
        <oleObject progId="Equation.3" shapeId="1035" r:id="rId6"/>
      </mc:Fallback>
    </mc:AlternateContent>
    <mc:AlternateContent xmlns:mc="http://schemas.openxmlformats.org/markup-compatibility/2006">
      <mc:Choice Requires="x14">
        <oleObject progId="Equation.3" shapeId="1050" r:id="rId8">
          <objectPr defaultSize="0" autoPict="0" r:id="rId9">
            <anchor moveWithCells="1">
              <from>
                <xdr:col>2</xdr:col>
                <xdr:colOff>1057275</xdr:colOff>
                <xdr:row>3</xdr:row>
                <xdr:rowOff>209550</xdr:rowOff>
              </from>
              <to>
                <xdr:col>2</xdr:col>
                <xdr:colOff>1914525</xdr:colOff>
                <xdr:row>5</xdr:row>
                <xdr:rowOff>85725</xdr:rowOff>
              </to>
            </anchor>
          </objectPr>
        </oleObject>
      </mc:Choice>
      <mc:Fallback>
        <oleObject progId="Equation.3" shapeId="1050" r:id="rId8"/>
      </mc:Fallback>
    </mc:AlternateContent>
    <mc:AlternateContent xmlns:mc="http://schemas.openxmlformats.org/markup-compatibility/2006">
      <mc:Choice Requires="x14">
        <oleObject progId="Equation.3" shapeId="1051" r:id="rId10">
          <objectPr defaultSize="0" autoPict="0" r:id="rId11">
            <anchor moveWithCells="1">
              <from>
                <xdr:col>2</xdr:col>
                <xdr:colOff>1047750</xdr:colOff>
                <xdr:row>5</xdr:row>
                <xdr:rowOff>66675</xdr:rowOff>
              </from>
              <to>
                <xdr:col>2</xdr:col>
                <xdr:colOff>1866900</xdr:colOff>
                <xdr:row>6</xdr:row>
                <xdr:rowOff>276225</xdr:rowOff>
              </to>
            </anchor>
          </objectPr>
        </oleObject>
      </mc:Choice>
      <mc:Fallback>
        <oleObject progId="Equation.3" shapeId="1051" r:id="rId10"/>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4"/>
  <sheetViews>
    <sheetView workbookViewId="0">
      <selection activeCell="D2" sqref="D2"/>
    </sheetView>
  </sheetViews>
  <sheetFormatPr defaultRowHeight="12.75" x14ac:dyDescent="0.2"/>
  <cols>
    <col min="1" max="1" width="16" customWidth="1"/>
    <col min="2" max="2" width="49" customWidth="1"/>
    <col min="3" max="3" width="5.28515625" customWidth="1"/>
    <col min="4" max="4" width="10" customWidth="1"/>
    <col min="5" max="6" width="7.42578125" style="19" customWidth="1"/>
  </cols>
  <sheetData>
    <row r="1" spans="1:8" ht="18.75" x14ac:dyDescent="0.35">
      <c r="A1" s="91" t="s">
        <v>171</v>
      </c>
      <c r="F1" s="128" t="s">
        <v>160</v>
      </c>
    </row>
    <row r="2" spans="1:8" ht="21" x14ac:dyDescent="0.35">
      <c r="A2" s="88" t="s">
        <v>115</v>
      </c>
      <c r="B2" s="90" t="s">
        <v>120</v>
      </c>
      <c r="D2" s="111" t="s">
        <v>161</v>
      </c>
      <c r="E2" s="112"/>
    </row>
    <row r="3" spans="1:8" ht="21" x14ac:dyDescent="0.35">
      <c r="A3" s="88" t="s">
        <v>116</v>
      </c>
      <c r="D3" s="111"/>
      <c r="E3" s="112" t="s">
        <v>140</v>
      </c>
      <c r="F3" s="112" t="s">
        <v>141</v>
      </c>
      <c r="G3" s="106" t="s">
        <v>142</v>
      </c>
    </row>
    <row r="4" spans="1:8" ht="15.75" x14ac:dyDescent="0.25">
      <c r="A4" s="95" t="s">
        <v>121</v>
      </c>
      <c r="D4" s="113" t="s">
        <v>134</v>
      </c>
      <c r="E4" s="114">
        <v>54</v>
      </c>
      <c r="F4" s="114">
        <v>50</v>
      </c>
      <c r="G4" s="107">
        <f t="shared" ref="G4:G9" si="0">E4-F4</f>
        <v>4</v>
      </c>
    </row>
    <row r="5" spans="1:8" ht="15.75" x14ac:dyDescent="0.25">
      <c r="A5" s="95" t="s">
        <v>122</v>
      </c>
      <c r="D5" s="113" t="s">
        <v>135</v>
      </c>
      <c r="E5" s="114">
        <v>49</v>
      </c>
      <c r="F5" s="114">
        <v>65</v>
      </c>
      <c r="G5" s="107">
        <f t="shared" si="0"/>
        <v>-16</v>
      </c>
    </row>
    <row r="6" spans="1:8" s="14" customFormat="1" ht="21" x14ac:dyDescent="0.35">
      <c r="A6" s="88" t="s">
        <v>117</v>
      </c>
      <c r="B6" s="89" t="s">
        <v>119</v>
      </c>
      <c r="D6" s="113" t="s">
        <v>136</v>
      </c>
      <c r="E6" s="115">
        <v>68</v>
      </c>
      <c r="F6" s="115">
        <v>74</v>
      </c>
      <c r="G6" s="107">
        <f t="shared" si="0"/>
        <v>-6</v>
      </c>
    </row>
    <row r="7" spans="1:8" s="14" customFormat="1" ht="21" x14ac:dyDescent="0.35">
      <c r="A7" s="88" t="s">
        <v>118</v>
      </c>
      <c r="D7" s="113" t="s">
        <v>137</v>
      </c>
      <c r="E7" s="115">
        <v>66</v>
      </c>
      <c r="F7" s="115">
        <v>64</v>
      </c>
      <c r="G7" s="107">
        <f t="shared" si="0"/>
        <v>2</v>
      </c>
    </row>
    <row r="8" spans="1:8" s="18" customFormat="1" ht="19.5" x14ac:dyDescent="0.35">
      <c r="A8" s="95" t="s">
        <v>123</v>
      </c>
      <c r="D8" s="113" t="s">
        <v>138</v>
      </c>
      <c r="E8" s="115">
        <v>62</v>
      </c>
      <c r="F8" s="115">
        <v>68</v>
      </c>
      <c r="G8" s="107">
        <f t="shared" si="0"/>
        <v>-6</v>
      </c>
    </row>
    <row r="9" spans="1:8" s="18" customFormat="1" ht="19.5" thickBot="1" x14ac:dyDescent="0.35">
      <c r="B9" s="98" t="s">
        <v>124</v>
      </c>
      <c r="D9" s="116" t="s">
        <v>139</v>
      </c>
      <c r="E9" s="117">
        <v>62</v>
      </c>
      <c r="F9" s="117">
        <v>72</v>
      </c>
      <c r="G9" s="108">
        <f t="shared" si="0"/>
        <v>-10</v>
      </c>
    </row>
    <row r="10" spans="1:8" s="18" customFormat="1" ht="20.25" x14ac:dyDescent="0.35">
      <c r="A10" s="99" t="s">
        <v>125</v>
      </c>
      <c r="B10" s="98" t="s">
        <v>126</v>
      </c>
      <c r="D10" s="103" t="s">
        <v>145</v>
      </c>
      <c r="E10" s="104">
        <v>6</v>
      </c>
      <c r="F10" s="101" t="s">
        <v>143</v>
      </c>
      <c r="G10" s="109">
        <f>AVERAGE(G4:G9)</f>
        <v>-5.333333333333333</v>
      </c>
    </row>
    <row r="11" spans="1:8" s="18" customFormat="1" ht="20.25" x14ac:dyDescent="0.35">
      <c r="B11" s="98" t="s">
        <v>127</v>
      </c>
      <c r="D11" s="103" t="s">
        <v>146</v>
      </c>
      <c r="E11" s="104">
        <v>5</v>
      </c>
      <c r="F11" s="99" t="s">
        <v>144</v>
      </c>
      <c r="G11" s="109">
        <f>STDEV(G4:G9)</f>
        <v>7.4475946900101029</v>
      </c>
    </row>
    <row r="12" spans="1:8" s="18" customFormat="1" ht="18.75" x14ac:dyDescent="0.3">
      <c r="A12" s="100" t="s">
        <v>128</v>
      </c>
      <c r="B12" s="98" t="s">
        <v>129</v>
      </c>
      <c r="D12" s="93"/>
      <c r="E12" s="93"/>
      <c r="F12" s="101" t="s">
        <v>143</v>
      </c>
      <c r="G12" s="109">
        <f>G11/SQRT(6)</f>
        <v>3.0404678002643686</v>
      </c>
    </row>
    <row r="13" spans="1:8" s="96" customFormat="1" ht="23.25" customHeight="1" x14ac:dyDescent="0.35">
      <c r="D13" s="105" t="s">
        <v>149</v>
      </c>
    </row>
    <row r="14" spans="1:8" s="18" customFormat="1" ht="18.75" customHeight="1" x14ac:dyDescent="0.35">
      <c r="B14" s="97" t="s">
        <v>130</v>
      </c>
      <c r="D14" s="92"/>
      <c r="E14" s="105" t="s">
        <v>148</v>
      </c>
    </row>
    <row r="15" spans="1:8" s="18" customFormat="1" ht="18.75" x14ac:dyDescent="0.3">
      <c r="D15" s="93"/>
      <c r="E15" s="93"/>
      <c r="F15" s="103" t="s">
        <v>147</v>
      </c>
      <c r="G15" s="110">
        <f>(G10-0)/G12</f>
        <v>-1.754116038614058</v>
      </c>
    </row>
    <row r="16" spans="1:8" s="18" customFormat="1" ht="18.75" x14ac:dyDescent="0.3">
      <c r="D16" s="94"/>
      <c r="E16" s="94"/>
      <c r="F16" s="102" t="s">
        <v>150</v>
      </c>
      <c r="G16" s="18">
        <f>TDIST(-G15,5,1)</f>
        <v>6.9889515552587392E-2</v>
      </c>
      <c r="H16" s="18" t="s">
        <v>151</v>
      </c>
    </row>
    <row r="17" spans="4:6" s="18" customFormat="1" ht="18.75" x14ac:dyDescent="0.3">
      <c r="D17" s="93"/>
      <c r="E17" s="93"/>
      <c r="F17" s="93"/>
    </row>
    <row r="18" spans="4:6" s="18" customFormat="1" ht="18.75" x14ac:dyDescent="0.3">
      <c r="D18" s="92"/>
      <c r="E18" s="92"/>
      <c r="F18" s="92"/>
    </row>
    <row r="19" spans="4:6" s="18" customFormat="1" ht="18.75" x14ac:dyDescent="0.3">
      <c r="E19" s="17"/>
      <c r="F19" s="17"/>
    </row>
    <row r="20" spans="4:6" s="18" customFormat="1" ht="18.75" x14ac:dyDescent="0.3">
      <c r="E20" s="17"/>
      <c r="F20" s="17"/>
    </row>
    <row r="21" spans="4:6" s="18" customFormat="1" ht="18.75" x14ac:dyDescent="0.3">
      <c r="E21" s="17"/>
      <c r="F21" s="17"/>
    </row>
    <row r="22" spans="4:6" s="18" customFormat="1" ht="18.75" x14ac:dyDescent="0.3">
      <c r="E22" s="17"/>
      <c r="F22" s="17"/>
    </row>
    <row r="23" spans="4:6" s="15" customFormat="1" ht="18" x14ac:dyDescent="0.25">
      <c r="E23" s="16"/>
      <c r="F23" s="16"/>
    </row>
    <row r="24" spans="4:6" s="15" customFormat="1" ht="18" x14ac:dyDescent="0.25">
      <c r="E24" s="16"/>
      <c r="F24" s="16"/>
    </row>
    <row r="25" spans="4:6" s="15" customFormat="1" ht="18" x14ac:dyDescent="0.25">
      <c r="E25" s="16"/>
      <c r="F25" s="16"/>
    </row>
    <row r="26" spans="4:6" s="15" customFormat="1" ht="18" x14ac:dyDescent="0.25">
      <c r="E26" s="16"/>
      <c r="F26" s="16"/>
    </row>
    <row r="27" spans="4:6" s="15" customFormat="1" ht="18" x14ac:dyDescent="0.25">
      <c r="E27" s="16"/>
      <c r="F27" s="16"/>
    </row>
    <row r="28" spans="4:6" s="15" customFormat="1" ht="18" x14ac:dyDescent="0.25">
      <c r="E28" s="16"/>
      <c r="F28" s="16"/>
    </row>
    <row r="29" spans="4:6" s="15" customFormat="1" ht="18" x14ac:dyDescent="0.25">
      <c r="E29" s="16"/>
      <c r="F29" s="16"/>
    </row>
    <row r="30" spans="4:6" s="15" customFormat="1" ht="18" x14ac:dyDescent="0.25">
      <c r="E30" s="16"/>
      <c r="F30" s="16"/>
    </row>
    <row r="31" spans="4:6" s="15" customFormat="1" ht="18" x14ac:dyDescent="0.25">
      <c r="E31" s="16"/>
      <c r="F31" s="16"/>
    </row>
    <row r="32" spans="4:6" s="15" customFormat="1" ht="18" x14ac:dyDescent="0.25">
      <c r="E32" s="16"/>
      <c r="F32" s="16"/>
    </row>
    <row r="33" spans="5:6" s="15" customFormat="1" ht="18" x14ac:dyDescent="0.25">
      <c r="E33" s="16"/>
      <c r="F33" s="16"/>
    </row>
    <row r="34" spans="5:6" s="15" customFormat="1" ht="18" x14ac:dyDescent="0.25">
      <c r="E34" s="16"/>
      <c r="F34" s="1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Equation.3" shapeId="32775" r:id="rId4">
          <objectPr defaultSize="0" r:id="rId5">
            <anchor moveWithCells="1">
              <from>
                <xdr:col>0</xdr:col>
                <xdr:colOff>904875</xdr:colOff>
                <xdr:row>8</xdr:row>
                <xdr:rowOff>9525</xdr:rowOff>
              </from>
              <to>
                <xdr:col>0</xdr:col>
                <xdr:colOff>1047750</xdr:colOff>
                <xdr:row>8</xdr:row>
                <xdr:rowOff>228600</xdr:rowOff>
              </to>
            </anchor>
          </objectPr>
        </oleObject>
      </mc:Choice>
      <mc:Fallback>
        <oleObject progId="Equation.3" shapeId="32775" r:id="rId4"/>
      </mc:Fallback>
    </mc:AlternateContent>
    <mc:AlternateContent xmlns:mc="http://schemas.openxmlformats.org/markup-compatibility/2006">
      <mc:Choice Requires="x14">
        <oleObject progId="Equation.3" shapeId="32776" r:id="rId6">
          <objectPr defaultSize="0" r:id="rId7">
            <anchor moveWithCells="1">
              <from>
                <xdr:col>0</xdr:col>
                <xdr:colOff>76200</xdr:colOff>
                <xdr:row>9</xdr:row>
                <xdr:rowOff>247650</xdr:rowOff>
              </from>
              <to>
                <xdr:col>0</xdr:col>
                <xdr:colOff>1057275</xdr:colOff>
                <xdr:row>10</xdr:row>
                <xdr:rowOff>247650</xdr:rowOff>
              </to>
            </anchor>
          </objectPr>
        </oleObject>
      </mc:Choice>
      <mc:Fallback>
        <oleObject progId="Equation.3" shapeId="32776" r:id="rId6"/>
      </mc:Fallback>
    </mc:AlternateContent>
    <mc:AlternateContent xmlns:mc="http://schemas.openxmlformats.org/markup-compatibility/2006">
      <mc:Choice Requires="x14">
        <oleObject progId="Equation.3" shapeId="32777" r:id="rId8">
          <objectPr defaultSize="0" r:id="rId9">
            <anchor moveWithCells="1">
              <from>
                <xdr:col>0</xdr:col>
                <xdr:colOff>552450</xdr:colOff>
                <xdr:row>12</xdr:row>
                <xdr:rowOff>190500</xdr:rowOff>
              </from>
              <to>
                <xdr:col>0</xdr:col>
                <xdr:colOff>1047750</xdr:colOff>
                <xdr:row>14</xdr:row>
                <xdr:rowOff>142875</xdr:rowOff>
              </to>
            </anchor>
          </objectPr>
        </oleObject>
      </mc:Choice>
      <mc:Fallback>
        <oleObject progId="Equation.3" shapeId="32777" r:id="rId8"/>
      </mc:Fallback>
    </mc:AlternateContent>
    <mc:AlternateContent xmlns:mc="http://schemas.openxmlformats.org/markup-compatibility/2006">
      <mc:Choice Requires="x14">
        <oleObject progId="Equation.3" shapeId="32778" r:id="rId10">
          <objectPr defaultSize="0" r:id="rId11">
            <anchor moveWithCells="1">
              <from>
                <xdr:col>5</xdr:col>
                <xdr:colOff>161925</xdr:colOff>
                <xdr:row>9</xdr:row>
                <xdr:rowOff>0</xdr:rowOff>
              </from>
              <to>
                <xdr:col>5</xdr:col>
                <xdr:colOff>304800</xdr:colOff>
                <xdr:row>9</xdr:row>
                <xdr:rowOff>219075</xdr:rowOff>
              </to>
            </anchor>
          </objectPr>
        </oleObject>
      </mc:Choice>
      <mc:Fallback>
        <oleObject progId="Equation.3" shapeId="32778" r:id="rId10"/>
      </mc:Fallback>
    </mc:AlternateContent>
    <mc:AlternateContent xmlns:mc="http://schemas.openxmlformats.org/markup-compatibility/2006">
      <mc:Choice Requires="x14">
        <oleObject progId="Equation.3" shapeId="32779" r:id="rId12">
          <objectPr defaultSize="0" r:id="rId13">
            <anchor moveWithCells="1">
              <from>
                <xdr:col>3</xdr:col>
                <xdr:colOff>523875</xdr:colOff>
                <xdr:row>11</xdr:row>
                <xdr:rowOff>9525</xdr:rowOff>
              </from>
              <to>
                <xdr:col>5</xdr:col>
                <xdr:colOff>342900</xdr:colOff>
                <xdr:row>12</xdr:row>
                <xdr:rowOff>28575</xdr:rowOff>
              </to>
            </anchor>
          </objectPr>
        </oleObject>
      </mc:Choice>
      <mc:Fallback>
        <oleObject progId="Equation.3" shapeId="32779" r:id="rId12"/>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L44"/>
  <sheetViews>
    <sheetView zoomScale="80" zoomScaleNormal="80" workbookViewId="0">
      <selection activeCell="H2" sqref="H2"/>
    </sheetView>
  </sheetViews>
  <sheetFormatPr defaultRowHeight="12.75" x14ac:dyDescent="0.2"/>
  <cols>
    <col min="1" max="1" width="9.85546875" customWidth="1"/>
    <col min="4" max="4" width="10" customWidth="1"/>
    <col min="5" max="5" width="4.7109375" customWidth="1"/>
    <col min="6" max="6" width="14.7109375" customWidth="1"/>
    <col min="7" max="7" width="15.42578125" customWidth="1"/>
    <col min="8" max="8" width="9.7109375" customWidth="1"/>
  </cols>
  <sheetData>
    <row r="3" spans="1:10" x14ac:dyDescent="0.2">
      <c r="J3" s="14"/>
    </row>
    <row r="4" spans="1:10" x14ac:dyDescent="0.2">
      <c r="A4" s="66" t="s">
        <v>178</v>
      </c>
      <c r="J4" s="23" t="s">
        <v>36</v>
      </c>
    </row>
    <row r="5" spans="1:10" ht="18.75" x14ac:dyDescent="0.35">
      <c r="A5" s="24" t="s">
        <v>70</v>
      </c>
      <c r="D5" s="25" t="s">
        <v>72</v>
      </c>
      <c r="G5" s="25" t="s">
        <v>131</v>
      </c>
      <c r="J5" s="26" t="s">
        <v>173</v>
      </c>
    </row>
    <row r="6" spans="1:10" ht="18.75" x14ac:dyDescent="0.35">
      <c r="A6" s="24" t="s">
        <v>71</v>
      </c>
      <c r="D6" s="25" t="s">
        <v>73</v>
      </c>
      <c r="G6" s="25" t="s">
        <v>132</v>
      </c>
    </row>
    <row r="7" spans="1:10" x14ac:dyDescent="0.2">
      <c r="A7" s="27" t="s">
        <v>74</v>
      </c>
    </row>
    <row r="8" spans="1:10" x14ac:dyDescent="0.2">
      <c r="A8" s="46" t="s">
        <v>75</v>
      </c>
      <c r="B8" s="46" t="s">
        <v>76</v>
      </c>
      <c r="C8" s="46" t="s">
        <v>77</v>
      </c>
      <c r="D8" s="27" t="s">
        <v>133</v>
      </c>
      <c r="G8" t="s">
        <v>37</v>
      </c>
    </row>
    <row r="9" spans="1:10" ht="13.5" thickBot="1" x14ac:dyDescent="0.25">
      <c r="A9" s="19">
        <v>1</v>
      </c>
      <c r="B9" s="19">
        <v>4.8</v>
      </c>
      <c r="C9" s="28">
        <v>5.8</v>
      </c>
      <c r="D9" s="28">
        <f t="shared" ref="D9:D31" si="0">B9-C9</f>
        <v>-1</v>
      </c>
      <c r="E9" s="29">
        <v>1</v>
      </c>
    </row>
    <row r="10" spans="1:10" x14ac:dyDescent="0.2">
      <c r="A10" s="19">
        <v>2</v>
      </c>
      <c r="B10" s="19">
        <v>5.6</v>
      </c>
      <c r="C10" s="28">
        <v>6.1</v>
      </c>
      <c r="D10" s="28">
        <f t="shared" si="0"/>
        <v>-0.5</v>
      </c>
      <c r="E10" s="29">
        <v>1</v>
      </c>
      <c r="G10" s="30"/>
      <c r="H10" s="30" t="s">
        <v>76</v>
      </c>
      <c r="I10" s="30" t="s">
        <v>77</v>
      </c>
    </row>
    <row r="11" spans="1:10" x14ac:dyDescent="0.2">
      <c r="A11" s="19">
        <v>3</v>
      </c>
      <c r="B11" s="19">
        <v>6</v>
      </c>
      <c r="C11" s="28">
        <v>7.7</v>
      </c>
      <c r="D11" s="28">
        <f t="shared" si="0"/>
        <v>-1.7000000000000002</v>
      </c>
      <c r="E11" s="29">
        <v>1</v>
      </c>
      <c r="G11" s="32" t="s">
        <v>38</v>
      </c>
      <c r="H11" s="32">
        <v>7.8</v>
      </c>
      <c r="I11" s="32">
        <v>9.0304347826086939</v>
      </c>
    </row>
    <row r="12" spans="1:10" x14ac:dyDescent="0.2">
      <c r="A12" s="19">
        <v>4</v>
      </c>
      <c r="B12" s="19">
        <v>6.4</v>
      </c>
      <c r="C12" s="28">
        <v>7.8</v>
      </c>
      <c r="D12" s="28">
        <f t="shared" si="0"/>
        <v>-1.3999999999999995</v>
      </c>
      <c r="E12" s="29">
        <v>1</v>
      </c>
      <c r="G12" s="32" t="s">
        <v>8</v>
      </c>
      <c r="H12" s="32">
        <v>2.8027272727272763</v>
      </c>
      <c r="I12" s="32">
        <v>3.221304347826111</v>
      </c>
    </row>
    <row r="13" spans="1:10" x14ac:dyDescent="0.2">
      <c r="A13" s="19">
        <v>5</v>
      </c>
      <c r="B13" s="19">
        <v>6.5</v>
      </c>
      <c r="C13" s="28">
        <v>7.6</v>
      </c>
      <c r="D13" s="28">
        <f t="shared" si="0"/>
        <v>-1.0999999999999996</v>
      </c>
      <c r="E13" s="29">
        <v>1</v>
      </c>
      <c r="G13" s="32" t="s">
        <v>39</v>
      </c>
      <c r="H13" s="32">
        <v>23</v>
      </c>
      <c r="I13" s="32">
        <v>23</v>
      </c>
    </row>
    <row r="14" spans="1:10" x14ac:dyDescent="0.2">
      <c r="A14" s="19">
        <v>6</v>
      </c>
      <c r="B14" s="19">
        <v>6.6</v>
      </c>
      <c r="C14" s="28">
        <v>8.1</v>
      </c>
      <c r="D14" s="28">
        <f t="shared" si="0"/>
        <v>-1.5</v>
      </c>
      <c r="E14" s="29">
        <v>1</v>
      </c>
      <c r="G14" s="31" t="s">
        <v>40</v>
      </c>
      <c r="H14" s="32">
        <v>0.9345852531081601</v>
      </c>
      <c r="I14" s="32"/>
    </row>
    <row r="15" spans="1:10" x14ac:dyDescent="0.2">
      <c r="A15" s="19">
        <v>7</v>
      </c>
      <c r="B15" s="19">
        <v>6.8</v>
      </c>
      <c r="C15" s="28">
        <v>8</v>
      </c>
      <c r="D15" s="28">
        <f t="shared" si="0"/>
        <v>-1.2000000000000002</v>
      </c>
      <c r="E15" s="29">
        <v>1</v>
      </c>
      <c r="G15" s="31" t="s">
        <v>41</v>
      </c>
      <c r="H15" s="32">
        <v>0</v>
      </c>
      <c r="I15" s="32"/>
    </row>
    <row r="16" spans="1:10" x14ac:dyDescent="0.2">
      <c r="A16" s="19">
        <v>8</v>
      </c>
      <c r="B16" s="19">
        <v>7</v>
      </c>
      <c r="C16" s="28">
        <v>8.1</v>
      </c>
      <c r="D16" s="28">
        <f t="shared" si="0"/>
        <v>-1.0999999999999996</v>
      </c>
      <c r="E16" s="29">
        <v>1</v>
      </c>
      <c r="G16" s="31" t="s">
        <v>42</v>
      </c>
      <c r="H16" s="32">
        <v>22</v>
      </c>
      <c r="I16" s="32"/>
    </row>
    <row r="17" spans="1:12" x14ac:dyDescent="0.2">
      <c r="A17" s="19">
        <v>9</v>
      </c>
      <c r="B17" s="19">
        <v>7</v>
      </c>
      <c r="C17" s="28">
        <v>6.6</v>
      </c>
      <c r="D17" s="47">
        <f t="shared" si="0"/>
        <v>0.40000000000000036</v>
      </c>
      <c r="E17" s="29">
        <v>1</v>
      </c>
      <c r="G17" s="31" t="s">
        <v>43</v>
      </c>
      <c r="H17" s="32">
        <v>-9.2420691700568138</v>
      </c>
      <c r="I17" s="32"/>
    </row>
    <row r="18" spans="1:12" x14ac:dyDescent="0.2">
      <c r="A18" s="19">
        <v>10</v>
      </c>
      <c r="B18" s="19">
        <v>7.2</v>
      </c>
      <c r="C18" s="28">
        <v>8.1</v>
      </c>
      <c r="D18" s="28">
        <f t="shared" si="0"/>
        <v>-0.89999999999999947</v>
      </c>
      <c r="E18" s="29">
        <v>1</v>
      </c>
      <c r="G18" s="31" t="s">
        <v>44</v>
      </c>
      <c r="H18" s="32">
        <v>2.4824238092132487E-9</v>
      </c>
      <c r="I18" s="32"/>
    </row>
    <row r="19" spans="1:12" x14ac:dyDescent="0.2">
      <c r="A19" s="19">
        <v>11</v>
      </c>
      <c r="B19" s="19">
        <v>7.4</v>
      </c>
      <c r="C19" s="28">
        <v>9.5</v>
      </c>
      <c r="D19" s="28">
        <f t="shared" si="0"/>
        <v>-2.0999999999999996</v>
      </c>
      <c r="E19" s="29">
        <v>1</v>
      </c>
      <c r="G19" s="31" t="s">
        <v>45</v>
      </c>
      <c r="H19" s="32">
        <v>1.7171443354398259</v>
      </c>
      <c r="I19" s="32"/>
    </row>
    <row r="20" spans="1:12" x14ac:dyDescent="0.2">
      <c r="A20" s="19">
        <v>12</v>
      </c>
      <c r="B20" s="19">
        <v>7.6</v>
      </c>
      <c r="C20" s="28">
        <v>9.6</v>
      </c>
      <c r="D20" s="28">
        <f t="shared" si="0"/>
        <v>-2</v>
      </c>
      <c r="E20" s="29">
        <v>1</v>
      </c>
      <c r="G20" s="31" t="s">
        <v>47</v>
      </c>
      <c r="H20" s="32">
        <v>4.9648476184264974E-9</v>
      </c>
      <c r="I20" s="32"/>
    </row>
    <row r="21" spans="1:12" ht="13.5" thickBot="1" x14ac:dyDescent="0.25">
      <c r="A21" s="19">
        <v>13</v>
      </c>
      <c r="B21" s="19">
        <v>7.7</v>
      </c>
      <c r="C21" s="28">
        <v>8.5</v>
      </c>
      <c r="D21" s="28">
        <f t="shared" si="0"/>
        <v>-0.79999999999999982</v>
      </c>
      <c r="E21" s="29">
        <v>1</v>
      </c>
      <c r="G21" s="36" t="s">
        <v>49</v>
      </c>
      <c r="H21" s="37">
        <v>2.0738730583156064</v>
      </c>
      <c r="I21" s="37"/>
    </row>
    <row r="22" spans="1:12" x14ac:dyDescent="0.2">
      <c r="A22" s="19">
        <v>14</v>
      </c>
      <c r="B22" s="19">
        <v>7.7</v>
      </c>
      <c r="C22" s="28">
        <v>9.5</v>
      </c>
      <c r="D22" s="28">
        <f t="shared" si="0"/>
        <v>-1.7999999999999998</v>
      </c>
      <c r="E22" s="29">
        <v>1</v>
      </c>
      <c r="K22" s="39" t="s">
        <v>174</v>
      </c>
    </row>
    <row r="23" spans="1:12" x14ac:dyDescent="0.2">
      <c r="A23" s="19">
        <v>15</v>
      </c>
      <c r="B23" s="19">
        <v>8.1999999999999993</v>
      </c>
      <c r="C23" s="28">
        <v>9.1</v>
      </c>
      <c r="D23" s="28">
        <f t="shared" si="0"/>
        <v>-0.90000000000000036</v>
      </c>
      <c r="E23" s="29">
        <v>1</v>
      </c>
    </row>
    <row r="24" spans="1:12" ht="13.5" thickBot="1" x14ac:dyDescent="0.25">
      <c r="A24" s="19">
        <v>16</v>
      </c>
      <c r="B24" s="19">
        <v>8.1999999999999993</v>
      </c>
      <c r="C24" s="28">
        <v>10</v>
      </c>
      <c r="D24" s="28">
        <f t="shared" si="0"/>
        <v>-1.8000000000000007</v>
      </c>
      <c r="E24" s="29">
        <v>1</v>
      </c>
    </row>
    <row r="25" spans="1:12" x14ac:dyDescent="0.2">
      <c r="A25" s="19">
        <v>17</v>
      </c>
      <c r="B25" s="19">
        <v>8.3000000000000007</v>
      </c>
      <c r="C25" s="28">
        <v>9.1</v>
      </c>
      <c r="D25" s="28">
        <f t="shared" si="0"/>
        <v>-0.79999999999999893</v>
      </c>
      <c r="E25" s="29">
        <v>1</v>
      </c>
      <c r="H25" s="41" t="s">
        <v>133</v>
      </c>
      <c r="I25" s="41"/>
    </row>
    <row r="26" spans="1:12" x14ac:dyDescent="0.2">
      <c r="A26" s="19">
        <v>18</v>
      </c>
      <c r="B26" s="19">
        <v>8.5</v>
      </c>
      <c r="C26" s="28">
        <v>10.8</v>
      </c>
      <c r="D26" s="28">
        <f t="shared" si="0"/>
        <v>-2.3000000000000007</v>
      </c>
      <c r="E26" s="29">
        <v>1</v>
      </c>
      <c r="H26" s="32"/>
      <c r="I26" s="32"/>
    </row>
    <row r="27" spans="1:12" x14ac:dyDescent="0.2">
      <c r="A27" s="19">
        <v>19</v>
      </c>
      <c r="B27" s="19">
        <v>9.3000000000000007</v>
      </c>
      <c r="C27" s="28">
        <v>11.5</v>
      </c>
      <c r="D27" s="28">
        <f t="shared" si="0"/>
        <v>-2.1999999999999993</v>
      </c>
      <c r="E27" s="29">
        <v>1</v>
      </c>
      <c r="H27" s="31" t="s">
        <v>38</v>
      </c>
      <c r="I27" s="32">
        <v>-1.2304347826086954</v>
      </c>
    </row>
    <row r="28" spans="1:12" x14ac:dyDescent="0.2">
      <c r="A28" s="19">
        <v>20</v>
      </c>
      <c r="B28" s="19">
        <v>10.199999999999999</v>
      </c>
      <c r="C28" s="28">
        <v>11.5</v>
      </c>
      <c r="D28" s="28">
        <f t="shared" si="0"/>
        <v>-1.3000000000000007</v>
      </c>
      <c r="E28" s="29">
        <v>1</v>
      </c>
      <c r="H28" s="31" t="s">
        <v>54</v>
      </c>
      <c r="I28" s="32">
        <v>0.13313412396816457</v>
      </c>
    </row>
    <row r="29" spans="1:12" x14ac:dyDescent="0.2">
      <c r="A29" s="19">
        <v>21</v>
      </c>
      <c r="B29" s="19">
        <v>10.4</v>
      </c>
      <c r="C29" s="28">
        <v>11.2</v>
      </c>
      <c r="D29" s="28">
        <f t="shared" si="0"/>
        <v>-0.79999999999999893</v>
      </c>
      <c r="E29" s="29">
        <v>1</v>
      </c>
      <c r="H29" s="31" t="s">
        <v>55</v>
      </c>
      <c r="I29" s="32">
        <v>-1.0999999999999996</v>
      </c>
    </row>
    <row r="30" spans="1:12" x14ac:dyDescent="0.2">
      <c r="A30" s="19">
        <v>22</v>
      </c>
      <c r="B30" s="19">
        <v>10.6</v>
      </c>
      <c r="C30" s="28">
        <v>11.5</v>
      </c>
      <c r="D30" s="28">
        <f t="shared" si="0"/>
        <v>-0.90000000000000036</v>
      </c>
      <c r="E30" s="29">
        <v>1</v>
      </c>
      <c r="H30" s="31" t="s">
        <v>56</v>
      </c>
      <c r="I30" s="32">
        <v>-1.0999999999999996</v>
      </c>
      <c r="L30" s="42"/>
    </row>
    <row r="31" spans="1:12" x14ac:dyDescent="0.2">
      <c r="A31" s="19">
        <v>23</v>
      </c>
      <c r="B31" s="33">
        <v>11.4</v>
      </c>
      <c r="C31" s="34">
        <v>12</v>
      </c>
      <c r="D31" s="34">
        <f t="shared" si="0"/>
        <v>-0.59999999999999964</v>
      </c>
      <c r="E31" s="35">
        <v>1</v>
      </c>
      <c r="H31" s="31" t="s">
        <v>57</v>
      </c>
      <c r="I31" s="32">
        <v>0.6384888285551471</v>
      </c>
    </row>
    <row r="32" spans="1:12" x14ac:dyDescent="0.2">
      <c r="A32" s="19" t="s">
        <v>38</v>
      </c>
      <c r="B32" s="19">
        <f>AVERAGE(B9:B31)</f>
        <v>7.8</v>
      </c>
      <c r="C32" s="19">
        <f>AVERAGE(C9:C31)</f>
        <v>9.0304347826086939</v>
      </c>
      <c r="D32" s="19">
        <f>AVERAGE(D9:D31)</f>
        <v>-1.2304347826086954</v>
      </c>
      <c r="H32" s="31" t="s">
        <v>58</v>
      </c>
      <c r="I32" s="32">
        <v>0.407667984189724</v>
      </c>
    </row>
    <row r="33" spans="1:10" x14ac:dyDescent="0.2">
      <c r="C33" s="19" t="s">
        <v>46</v>
      </c>
      <c r="D33">
        <f>STDEV(D9:D31)</f>
        <v>0.6384888285551471</v>
      </c>
      <c r="H33" s="31" t="s">
        <v>59</v>
      </c>
      <c r="I33" s="32">
        <v>0.50827353599268355</v>
      </c>
    </row>
    <row r="34" spans="1:10" x14ac:dyDescent="0.2">
      <c r="C34" t="s">
        <v>48</v>
      </c>
      <c r="D34">
        <f>D33/SQRT(23)</f>
        <v>0.13313412396816457</v>
      </c>
      <c r="H34" s="31" t="s">
        <v>60</v>
      </c>
      <c r="I34" s="32">
        <v>0.30458841656269764</v>
      </c>
    </row>
    <row r="35" spans="1:10" x14ac:dyDescent="0.2">
      <c r="C35" s="38" t="s">
        <v>50</v>
      </c>
      <c r="D35">
        <f>(D32-0)/D34</f>
        <v>-9.2420691700568121</v>
      </c>
      <c r="H35" s="31" t="s">
        <v>61</v>
      </c>
      <c r="I35" s="32">
        <v>2.7000000000000011</v>
      </c>
    </row>
    <row r="36" spans="1:10" ht="15.75" x14ac:dyDescent="0.3">
      <c r="C36" s="38" t="s">
        <v>51</v>
      </c>
      <c r="D36">
        <f>TDIST(-D35,22,2)</f>
        <v>4.964847619540162E-9</v>
      </c>
      <c r="E36" s="40" t="s">
        <v>152</v>
      </c>
      <c r="H36" s="31" t="s">
        <v>62</v>
      </c>
      <c r="I36" s="32">
        <v>-2.3000000000000007</v>
      </c>
    </row>
    <row r="37" spans="1:10" ht="15.75" x14ac:dyDescent="0.3">
      <c r="A37" s="27" t="s">
        <v>52</v>
      </c>
      <c r="H37" s="31" t="s">
        <v>63</v>
      </c>
      <c r="I37" s="32">
        <v>0.40000000000000036</v>
      </c>
    </row>
    <row r="38" spans="1:10" x14ac:dyDescent="0.2">
      <c r="A38" s="26" t="s">
        <v>53</v>
      </c>
      <c r="H38" s="31" t="s">
        <v>64</v>
      </c>
      <c r="I38" s="32">
        <v>-28.299999999999997</v>
      </c>
    </row>
    <row r="39" spans="1:10" x14ac:dyDescent="0.2">
      <c r="A39" s="26" t="s">
        <v>172</v>
      </c>
      <c r="H39" s="31" t="s">
        <v>65</v>
      </c>
      <c r="I39" s="32">
        <v>23</v>
      </c>
    </row>
    <row r="40" spans="1:10" ht="13.5" thickBot="1" x14ac:dyDescent="0.25">
      <c r="H40" s="36" t="s">
        <v>78</v>
      </c>
      <c r="I40" s="37">
        <v>0.27610327284002656</v>
      </c>
      <c r="J40" s="43" t="s">
        <v>66</v>
      </c>
    </row>
    <row r="42" spans="1:10" ht="15.75" x14ac:dyDescent="0.3">
      <c r="I42" s="44" t="s">
        <v>67</v>
      </c>
      <c r="J42" s="45">
        <f>I27+I40</f>
        <v>-0.95433150976866887</v>
      </c>
    </row>
    <row r="43" spans="1:10" ht="15.75" x14ac:dyDescent="0.3">
      <c r="I43" s="44" t="s">
        <v>68</v>
      </c>
      <c r="J43" s="45">
        <f>I27-I40</f>
        <v>-1.506538055448722</v>
      </c>
    </row>
    <row r="44" spans="1:10" x14ac:dyDescent="0.2">
      <c r="J44" s="44" t="s">
        <v>69</v>
      </c>
    </row>
  </sheetData>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E39"/>
  <sheetViews>
    <sheetView zoomScale="80" zoomScaleNormal="80" workbookViewId="0">
      <selection activeCell="K2" sqref="K2"/>
    </sheetView>
  </sheetViews>
  <sheetFormatPr defaultRowHeight="12.75" x14ac:dyDescent="0.2"/>
  <cols>
    <col min="1" max="1" width="9.85546875" style="133" customWidth="1"/>
    <col min="2" max="3" width="9.140625" style="133"/>
    <col min="4" max="4" width="10" style="133" customWidth="1"/>
    <col min="5" max="5" width="4.7109375" style="133" customWidth="1"/>
    <col min="6" max="16384" width="9.140625" style="133"/>
  </cols>
  <sheetData>
    <row r="4" spans="1:5" x14ac:dyDescent="0.2">
      <c r="A4" s="148" t="s">
        <v>178</v>
      </c>
    </row>
    <row r="5" spans="1:5" ht="18.75" x14ac:dyDescent="0.35">
      <c r="A5" s="134" t="s">
        <v>70</v>
      </c>
      <c r="D5" s="135" t="s">
        <v>72</v>
      </c>
    </row>
    <row r="6" spans="1:5" ht="18.75" x14ac:dyDescent="0.35">
      <c r="A6" s="134" t="s">
        <v>71</v>
      </c>
      <c r="D6" s="135" t="s">
        <v>73</v>
      </c>
    </row>
    <row r="7" spans="1:5" x14ac:dyDescent="0.2">
      <c r="A7" s="132" t="s">
        <v>74</v>
      </c>
    </row>
    <row r="8" spans="1:5" x14ac:dyDescent="0.2">
      <c r="A8" s="136" t="s">
        <v>75</v>
      </c>
      <c r="B8" s="136" t="s">
        <v>76</v>
      </c>
      <c r="C8" s="136" t="s">
        <v>77</v>
      </c>
      <c r="D8" s="137" t="s">
        <v>133</v>
      </c>
    </row>
    <row r="9" spans="1:5" x14ac:dyDescent="0.2">
      <c r="A9" s="138">
        <v>1</v>
      </c>
      <c r="B9" s="138">
        <v>4.8</v>
      </c>
      <c r="C9" s="139">
        <v>5.8</v>
      </c>
      <c r="D9" s="139">
        <f t="shared" ref="D9:D31" si="0">B9-C9</f>
        <v>-1</v>
      </c>
      <c r="E9" s="140">
        <v>1</v>
      </c>
    </row>
    <row r="10" spans="1:5" x14ac:dyDescent="0.2">
      <c r="A10" s="138">
        <v>2</v>
      </c>
      <c r="B10" s="138">
        <v>5.6</v>
      </c>
      <c r="C10" s="139">
        <v>6.1</v>
      </c>
      <c r="D10" s="139">
        <f t="shared" si="0"/>
        <v>-0.5</v>
      </c>
      <c r="E10" s="140">
        <v>1</v>
      </c>
    </row>
    <row r="11" spans="1:5" x14ac:dyDescent="0.2">
      <c r="A11" s="138">
        <v>3</v>
      </c>
      <c r="B11" s="138">
        <v>6</v>
      </c>
      <c r="C11" s="139">
        <v>7.7</v>
      </c>
      <c r="D11" s="139">
        <f t="shared" si="0"/>
        <v>-1.7000000000000002</v>
      </c>
      <c r="E11" s="140">
        <v>1</v>
      </c>
    </row>
    <row r="12" spans="1:5" x14ac:dyDescent="0.2">
      <c r="A12" s="138">
        <v>4</v>
      </c>
      <c r="B12" s="138">
        <v>6.4</v>
      </c>
      <c r="C12" s="139">
        <v>7.8</v>
      </c>
      <c r="D12" s="139">
        <f t="shared" si="0"/>
        <v>-1.3999999999999995</v>
      </c>
      <c r="E12" s="140">
        <v>1</v>
      </c>
    </row>
    <row r="13" spans="1:5" x14ac:dyDescent="0.2">
      <c r="A13" s="138">
        <v>5</v>
      </c>
      <c r="B13" s="138">
        <v>6.5</v>
      </c>
      <c r="C13" s="139">
        <v>7.6</v>
      </c>
      <c r="D13" s="139">
        <f t="shared" si="0"/>
        <v>-1.0999999999999996</v>
      </c>
      <c r="E13" s="140">
        <v>1</v>
      </c>
    </row>
    <row r="14" spans="1:5" x14ac:dyDescent="0.2">
      <c r="A14" s="138">
        <v>6</v>
      </c>
      <c r="B14" s="138">
        <v>6.6</v>
      </c>
      <c r="C14" s="139">
        <v>8.1</v>
      </c>
      <c r="D14" s="139">
        <f t="shared" si="0"/>
        <v>-1.5</v>
      </c>
      <c r="E14" s="140">
        <v>1</v>
      </c>
    </row>
    <row r="15" spans="1:5" x14ac:dyDescent="0.2">
      <c r="A15" s="138">
        <v>7</v>
      </c>
      <c r="B15" s="138">
        <v>6.8</v>
      </c>
      <c r="C15" s="139">
        <v>8</v>
      </c>
      <c r="D15" s="139">
        <f t="shared" si="0"/>
        <v>-1.2000000000000002</v>
      </c>
      <c r="E15" s="140">
        <v>1</v>
      </c>
    </row>
    <row r="16" spans="1:5" x14ac:dyDescent="0.2">
      <c r="A16" s="138">
        <v>8</v>
      </c>
      <c r="B16" s="138">
        <v>7</v>
      </c>
      <c r="C16" s="139">
        <v>8.1</v>
      </c>
      <c r="D16" s="139">
        <f t="shared" si="0"/>
        <v>-1.0999999999999996</v>
      </c>
      <c r="E16" s="140">
        <v>1</v>
      </c>
    </row>
    <row r="17" spans="1:5" x14ac:dyDescent="0.2">
      <c r="A17" s="138">
        <v>9</v>
      </c>
      <c r="B17" s="138">
        <v>7</v>
      </c>
      <c r="C17" s="139">
        <v>6.6</v>
      </c>
      <c r="D17" s="139">
        <f t="shared" si="0"/>
        <v>0.40000000000000036</v>
      </c>
      <c r="E17" s="140">
        <v>1</v>
      </c>
    </row>
    <row r="18" spans="1:5" x14ac:dyDescent="0.2">
      <c r="A18" s="138">
        <v>10</v>
      </c>
      <c r="B18" s="138">
        <v>7.2</v>
      </c>
      <c r="C18" s="139">
        <v>8.1</v>
      </c>
      <c r="D18" s="139">
        <f t="shared" si="0"/>
        <v>-0.89999999999999947</v>
      </c>
      <c r="E18" s="140">
        <v>1</v>
      </c>
    </row>
    <row r="19" spans="1:5" x14ac:dyDescent="0.2">
      <c r="A19" s="138">
        <v>11</v>
      </c>
      <c r="B19" s="138">
        <v>7.4</v>
      </c>
      <c r="C19" s="139">
        <v>9.5</v>
      </c>
      <c r="D19" s="139">
        <f t="shared" si="0"/>
        <v>-2.0999999999999996</v>
      </c>
      <c r="E19" s="140">
        <v>1</v>
      </c>
    </row>
    <row r="20" spans="1:5" x14ac:dyDescent="0.2">
      <c r="A20" s="138">
        <v>12</v>
      </c>
      <c r="B20" s="138">
        <v>7.6</v>
      </c>
      <c r="C20" s="139">
        <v>9.6</v>
      </c>
      <c r="D20" s="139">
        <f t="shared" si="0"/>
        <v>-2</v>
      </c>
      <c r="E20" s="140">
        <v>1</v>
      </c>
    </row>
    <row r="21" spans="1:5" x14ac:dyDescent="0.2">
      <c r="A21" s="138">
        <v>13</v>
      </c>
      <c r="B21" s="138">
        <v>7.7</v>
      </c>
      <c r="C21" s="139">
        <v>8.5</v>
      </c>
      <c r="D21" s="139">
        <f t="shared" si="0"/>
        <v>-0.79999999999999982</v>
      </c>
      <c r="E21" s="140">
        <v>1</v>
      </c>
    </row>
    <row r="22" spans="1:5" x14ac:dyDescent="0.2">
      <c r="A22" s="138">
        <v>14</v>
      </c>
      <c r="B22" s="138">
        <v>7.7</v>
      </c>
      <c r="C22" s="139">
        <v>9.5</v>
      </c>
      <c r="D22" s="139">
        <f t="shared" si="0"/>
        <v>-1.7999999999999998</v>
      </c>
      <c r="E22" s="140">
        <v>1</v>
      </c>
    </row>
    <row r="23" spans="1:5" x14ac:dyDescent="0.2">
      <c r="A23" s="138">
        <v>15</v>
      </c>
      <c r="B23" s="138">
        <v>8.1999999999999993</v>
      </c>
      <c r="C23" s="139">
        <v>9.1</v>
      </c>
      <c r="D23" s="139">
        <f t="shared" si="0"/>
        <v>-0.90000000000000036</v>
      </c>
      <c r="E23" s="140">
        <v>1</v>
      </c>
    </row>
    <row r="24" spans="1:5" x14ac:dyDescent="0.2">
      <c r="A24" s="138">
        <v>16</v>
      </c>
      <c r="B24" s="138">
        <v>8.1999999999999993</v>
      </c>
      <c r="C24" s="139">
        <v>10</v>
      </c>
      <c r="D24" s="139">
        <f t="shared" si="0"/>
        <v>-1.8000000000000007</v>
      </c>
      <c r="E24" s="140">
        <v>1</v>
      </c>
    </row>
    <row r="25" spans="1:5" x14ac:dyDescent="0.2">
      <c r="A25" s="138">
        <v>17</v>
      </c>
      <c r="B25" s="138">
        <v>8.3000000000000007</v>
      </c>
      <c r="C25" s="139">
        <v>9.1</v>
      </c>
      <c r="D25" s="139">
        <f t="shared" si="0"/>
        <v>-0.79999999999999893</v>
      </c>
      <c r="E25" s="140">
        <v>1</v>
      </c>
    </row>
    <row r="26" spans="1:5" x14ac:dyDescent="0.2">
      <c r="A26" s="138">
        <v>18</v>
      </c>
      <c r="B26" s="138">
        <v>8.5</v>
      </c>
      <c r="C26" s="139">
        <v>10.8</v>
      </c>
      <c r="D26" s="139">
        <f t="shared" si="0"/>
        <v>-2.3000000000000007</v>
      </c>
      <c r="E26" s="140">
        <v>1</v>
      </c>
    </row>
    <row r="27" spans="1:5" x14ac:dyDescent="0.2">
      <c r="A27" s="138">
        <v>19</v>
      </c>
      <c r="B27" s="138">
        <v>9.3000000000000007</v>
      </c>
      <c r="C27" s="139">
        <v>11.5</v>
      </c>
      <c r="D27" s="139">
        <f t="shared" si="0"/>
        <v>-2.1999999999999993</v>
      </c>
      <c r="E27" s="140">
        <v>1</v>
      </c>
    </row>
    <row r="28" spans="1:5" x14ac:dyDescent="0.2">
      <c r="A28" s="138">
        <v>20</v>
      </c>
      <c r="B28" s="138">
        <v>10.199999999999999</v>
      </c>
      <c r="C28" s="139">
        <v>11.5</v>
      </c>
      <c r="D28" s="139">
        <f t="shared" si="0"/>
        <v>-1.3000000000000007</v>
      </c>
      <c r="E28" s="140">
        <v>1</v>
      </c>
    </row>
    <row r="29" spans="1:5" x14ac:dyDescent="0.2">
      <c r="A29" s="138">
        <v>21</v>
      </c>
      <c r="B29" s="138">
        <v>10.4</v>
      </c>
      <c r="C29" s="139">
        <v>11.2</v>
      </c>
      <c r="D29" s="139">
        <f t="shared" si="0"/>
        <v>-0.79999999999999893</v>
      </c>
      <c r="E29" s="140">
        <v>1</v>
      </c>
    </row>
    <row r="30" spans="1:5" x14ac:dyDescent="0.2">
      <c r="A30" s="138">
        <v>22</v>
      </c>
      <c r="B30" s="138">
        <v>10.6</v>
      </c>
      <c r="C30" s="139">
        <v>11.5</v>
      </c>
      <c r="D30" s="139">
        <f t="shared" si="0"/>
        <v>-0.90000000000000036</v>
      </c>
      <c r="E30" s="140">
        <v>1</v>
      </c>
    </row>
    <row r="31" spans="1:5" x14ac:dyDescent="0.2">
      <c r="A31" s="138">
        <v>23</v>
      </c>
      <c r="B31" s="141">
        <v>11.4</v>
      </c>
      <c r="C31" s="142">
        <v>12</v>
      </c>
      <c r="D31" s="142">
        <f t="shared" si="0"/>
        <v>-0.59999999999999964</v>
      </c>
      <c r="E31" s="143">
        <v>1</v>
      </c>
    </row>
    <row r="32" spans="1:5" x14ac:dyDescent="0.2">
      <c r="A32" s="144" t="s">
        <v>38</v>
      </c>
      <c r="B32" s="144">
        <f>AVERAGE(B9:B31)</f>
        <v>7.8</v>
      </c>
      <c r="C32" s="144">
        <f>AVERAGE(C9:C31)</f>
        <v>9.0304347826086939</v>
      </c>
      <c r="D32" s="144">
        <f>AVERAGE(D9:D31)</f>
        <v>-1.2304347826086954</v>
      </c>
    </row>
    <row r="33" spans="1:5" x14ac:dyDescent="0.2">
      <c r="C33" s="144"/>
    </row>
    <row r="35" spans="1:5" x14ac:dyDescent="0.2">
      <c r="C35" s="145"/>
    </row>
    <row r="36" spans="1:5" x14ac:dyDescent="0.2">
      <c r="C36" s="145"/>
      <c r="E36" s="146"/>
    </row>
    <row r="37" spans="1:5" x14ac:dyDescent="0.2">
      <c r="A37" s="132"/>
    </row>
    <row r="38" spans="1:5" x14ac:dyDescent="0.2">
      <c r="A38" s="147"/>
    </row>
    <row r="39" spans="1:5" x14ac:dyDescent="0.2">
      <c r="A39" s="147"/>
    </row>
  </sheetData>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4" sqref="A4"/>
    </sheetView>
  </sheetViews>
  <sheetFormatPr defaultRowHeight="12.75" x14ac:dyDescent="0.2"/>
  <cols>
    <col min="1" max="16384" width="9.140625" style="133"/>
  </cols>
  <sheetData>
    <row r="1" spans="1:1" ht="15.75" x14ac:dyDescent="0.25">
      <c r="A1" s="158" t="s">
        <v>163</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90" zoomScaleNormal="90" workbookViewId="0">
      <selection activeCell="R15" sqref="R15"/>
    </sheetView>
  </sheetViews>
  <sheetFormatPr defaultRowHeight="12.75" x14ac:dyDescent="0.2"/>
  <cols>
    <col min="1" max="16384" width="9.140625" style="133"/>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35" sqref="R35"/>
    </sheetView>
  </sheetViews>
  <sheetFormatPr defaultRowHeight="12.75" x14ac:dyDescent="0.2"/>
  <cols>
    <col min="1" max="16384" width="9.140625" style="133"/>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Sample Type</vt:lpstr>
      <vt:lpstr>Analysis</vt:lpstr>
      <vt:lpstr> Estimators</vt:lpstr>
      <vt:lpstr>Paired Difference</vt:lpstr>
      <vt:lpstr>Paired Example</vt:lpstr>
      <vt:lpstr>Paired JMP</vt:lpstr>
      <vt:lpstr>JMP data</vt:lpstr>
      <vt:lpstr>JMP Test Mean</vt:lpstr>
      <vt:lpstr>JMP output 1</vt:lpstr>
      <vt:lpstr>JMP Matched Pairs</vt:lpstr>
      <vt:lpstr>Means Indep. Samples</vt:lpstr>
      <vt:lpstr>= vs. Not = Variance</vt:lpstr>
      <vt:lpstr>Overview &amp; SE calculation </vt:lpstr>
      <vt:lpstr>Example pg 406 = var</vt:lpstr>
      <vt:lpstr>Not = variance</vt:lpstr>
      <vt:lpstr>Example pg 406 JMP</vt:lpstr>
    </vt:vector>
  </TitlesOfParts>
  <Company>Va Commonwealth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School of Business</dc:creator>
  <cp:lastModifiedBy>RAndrews</cp:lastModifiedBy>
  <cp:lastPrinted>2001-04-25T02:11:21Z</cp:lastPrinted>
  <dcterms:created xsi:type="dcterms:W3CDTF">2001-04-23T02:33:36Z</dcterms:created>
  <dcterms:modified xsi:type="dcterms:W3CDTF">2017-10-30T19:14:42Z</dcterms:modified>
</cp:coreProperties>
</file>