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4175" windowHeight="11760" activeTab="1"/>
  </bookViews>
  <sheets>
    <sheet name="Plots" sheetId="7" r:id="rId1"/>
    <sheet name="Iris_Data" sheetId="9" r:id="rId2"/>
    <sheet name="Assumptions " sheetId="5" r:id="rId3"/>
    <sheet name="Box Plots" sheetId="6" r:id="rId4"/>
    <sheet name="Pooled Covariances" sheetId="2" r:id="rId5"/>
    <sheet name="Post Hoc " sheetId="3" r:id="rId6"/>
    <sheet name="Territorial Map" sheetId="8" r:id="rId7"/>
    <sheet name="Posterior Probabilities " sheetId="1" r:id="rId8"/>
    <sheet name="Classify" sheetId="10" r:id="rId9"/>
    <sheet name="Sheet2" sheetId="11" r:id="rId10"/>
  </sheets>
  <calcPr calcId="145621"/>
</workbook>
</file>

<file path=xl/calcChain.xml><?xml version="1.0" encoding="utf-8"?>
<calcChain xmlns="http://schemas.openxmlformats.org/spreadsheetml/2006/main">
  <c r="Q5" i="10" l="1"/>
  <c r="R5" i="10"/>
  <c r="S5" i="10"/>
  <c r="T5" i="10"/>
  <c r="Q6" i="10"/>
  <c r="R6" i="10"/>
  <c r="S6" i="10"/>
  <c r="T6" i="10"/>
  <c r="Q7" i="10"/>
  <c r="R7" i="10"/>
  <c r="S7" i="10"/>
  <c r="T7" i="10"/>
  <c r="Q8" i="10"/>
  <c r="R8" i="10"/>
  <c r="S8" i="10"/>
  <c r="T8" i="10"/>
  <c r="Q9" i="10"/>
  <c r="R9" i="10"/>
  <c r="S9" i="10"/>
  <c r="T9" i="10"/>
  <c r="Q10" i="10"/>
  <c r="R10" i="10"/>
  <c r="S10" i="10"/>
  <c r="T10" i="10"/>
  <c r="Q11" i="10"/>
  <c r="R11" i="10"/>
  <c r="S11" i="10"/>
  <c r="T11" i="10"/>
  <c r="Q12" i="10"/>
  <c r="R12" i="10"/>
  <c r="S12" i="10"/>
  <c r="T12" i="10"/>
  <c r="Q13" i="10"/>
  <c r="R13" i="10"/>
  <c r="S13" i="10"/>
  <c r="T13" i="10"/>
  <c r="Q14" i="10"/>
  <c r="R14" i="10"/>
  <c r="S14" i="10"/>
  <c r="T14" i="10"/>
  <c r="Q15" i="10"/>
  <c r="R15" i="10"/>
  <c r="S15" i="10"/>
  <c r="T15" i="10"/>
  <c r="Q16" i="10"/>
  <c r="R16" i="10"/>
  <c r="S16" i="10"/>
  <c r="T16" i="10"/>
  <c r="Q17" i="10"/>
  <c r="R17" i="10"/>
  <c r="S17" i="10"/>
  <c r="T17" i="10"/>
  <c r="Q18" i="10"/>
  <c r="R18" i="10"/>
  <c r="S18" i="10"/>
  <c r="T18" i="10"/>
  <c r="Q19" i="10"/>
  <c r="R19" i="10"/>
  <c r="S19" i="10"/>
  <c r="T19" i="10"/>
  <c r="Q20" i="10"/>
  <c r="R20" i="10"/>
  <c r="S20" i="10"/>
  <c r="T20" i="10"/>
  <c r="Q21" i="10"/>
  <c r="R21" i="10"/>
  <c r="S21" i="10"/>
  <c r="T21" i="10"/>
  <c r="Q22" i="10"/>
  <c r="R22" i="10"/>
  <c r="S22" i="10"/>
  <c r="T22" i="10"/>
  <c r="Q23" i="10"/>
  <c r="R23" i="10"/>
  <c r="S23" i="10"/>
  <c r="T23" i="10"/>
  <c r="Q24" i="10"/>
  <c r="R24" i="10"/>
  <c r="S24" i="10"/>
  <c r="T24" i="10"/>
  <c r="Q25" i="10"/>
  <c r="R25" i="10"/>
  <c r="S25" i="10"/>
  <c r="T25" i="10"/>
  <c r="Q26" i="10"/>
  <c r="R26" i="10"/>
  <c r="S26" i="10"/>
  <c r="T26" i="10"/>
  <c r="Q27" i="10"/>
  <c r="R27" i="10"/>
  <c r="S27" i="10"/>
  <c r="T27" i="10"/>
  <c r="Q28" i="10"/>
  <c r="R28" i="10"/>
  <c r="S28" i="10"/>
  <c r="T28" i="10"/>
  <c r="Q29" i="10"/>
  <c r="R29" i="10"/>
  <c r="S29" i="10"/>
  <c r="T29" i="10"/>
  <c r="Q30" i="10"/>
  <c r="R30" i="10"/>
  <c r="S30" i="10"/>
  <c r="T30" i="10"/>
  <c r="Q31" i="10"/>
  <c r="R31" i="10"/>
  <c r="S31" i="10"/>
  <c r="T31" i="10"/>
  <c r="Q32" i="10"/>
  <c r="R32" i="10"/>
  <c r="S32" i="10"/>
  <c r="T32" i="10"/>
  <c r="Q33" i="10"/>
  <c r="R33" i="10"/>
  <c r="S33" i="10"/>
  <c r="T33" i="10"/>
  <c r="Q34" i="10"/>
  <c r="R34" i="10"/>
  <c r="S34" i="10"/>
  <c r="T34" i="10"/>
  <c r="Q35" i="10"/>
  <c r="R35" i="10"/>
  <c r="S35" i="10"/>
  <c r="T35" i="10"/>
  <c r="Q36" i="10"/>
  <c r="R36" i="10"/>
  <c r="S36" i="10"/>
  <c r="T36" i="10"/>
  <c r="Q37" i="10"/>
  <c r="R37" i="10"/>
  <c r="S37" i="10"/>
  <c r="T37" i="10"/>
  <c r="Q38" i="10"/>
  <c r="R38" i="10"/>
  <c r="S38" i="10"/>
  <c r="T38" i="10"/>
  <c r="Q39" i="10"/>
  <c r="R39" i="10"/>
  <c r="S39" i="10"/>
  <c r="T39" i="10"/>
  <c r="Q40" i="10"/>
  <c r="R40" i="10"/>
  <c r="S40" i="10"/>
  <c r="T40" i="10"/>
  <c r="Q41" i="10"/>
  <c r="R41" i="10"/>
  <c r="S41" i="10"/>
  <c r="T41" i="10"/>
  <c r="Q42" i="10"/>
  <c r="R42" i="10"/>
  <c r="S42" i="10"/>
  <c r="T42" i="10"/>
  <c r="Q43" i="10"/>
  <c r="R43" i="10"/>
  <c r="S43" i="10"/>
  <c r="T43" i="10"/>
  <c r="Q44" i="10"/>
  <c r="R44" i="10"/>
  <c r="S44" i="10"/>
  <c r="T44" i="10"/>
  <c r="Q45" i="10"/>
  <c r="R45" i="10"/>
  <c r="S45" i="10"/>
  <c r="T45" i="10"/>
  <c r="Q46" i="10"/>
  <c r="R46" i="10"/>
  <c r="S46" i="10"/>
  <c r="T46" i="10"/>
  <c r="Q47" i="10"/>
  <c r="R47" i="10"/>
  <c r="S47" i="10"/>
  <c r="T47" i="10"/>
  <c r="Q48" i="10"/>
  <c r="R48" i="10"/>
  <c r="S48" i="10"/>
  <c r="T48" i="10"/>
  <c r="Q49" i="10"/>
  <c r="R49" i="10"/>
  <c r="S49" i="10"/>
  <c r="T49" i="10"/>
  <c r="Q50" i="10"/>
  <c r="R50" i="10"/>
  <c r="S50" i="10"/>
  <c r="T50" i="10"/>
  <c r="Q51" i="10"/>
  <c r="R51" i="10"/>
  <c r="S51" i="10"/>
  <c r="T51" i="10"/>
  <c r="Q52" i="10"/>
  <c r="R52" i="10"/>
  <c r="S52" i="10"/>
  <c r="T52" i="10"/>
  <c r="Q53" i="10"/>
  <c r="R53" i="10"/>
  <c r="S53" i="10"/>
  <c r="T53" i="10"/>
  <c r="Q54" i="10"/>
  <c r="R54" i="10"/>
  <c r="S54" i="10"/>
  <c r="T54" i="10"/>
  <c r="Q55" i="10"/>
  <c r="R55" i="10"/>
  <c r="S55" i="10"/>
  <c r="T55" i="10"/>
  <c r="Q56" i="10"/>
  <c r="R56" i="10"/>
  <c r="S56" i="10"/>
  <c r="T56" i="10"/>
  <c r="Q57" i="10"/>
  <c r="R57" i="10"/>
  <c r="S57" i="10"/>
  <c r="T57" i="10"/>
  <c r="Q58" i="10"/>
  <c r="R58" i="10"/>
  <c r="S58" i="10"/>
  <c r="T58" i="10"/>
  <c r="Q59" i="10"/>
  <c r="R59" i="10"/>
  <c r="S59" i="10"/>
  <c r="T59" i="10"/>
  <c r="Q60" i="10"/>
  <c r="R60" i="10"/>
  <c r="S60" i="10"/>
  <c r="T60" i="10"/>
  <c r="Q61" i="10"/>
  <c r="R61" i="10"/>
  <c r="S61" i="10"/>
  <c r="T61" i="10"/>
  <c r="Q62" i="10"/>
  <c r="R62" i="10"/>
  <c r="S62" i="10"/>
  <c r="T62" i="10"/>
  <c r="Q63" i="10"/>
  <c r="R63" i="10"/>
  <c r="S63" i="10"/>
  <c r="T63" i="10"/>
  <c r="Q64" i="10"/>
  <c r="R64" i="10"/>
  <c r="S64" i="10"/>
  <c r="T64" i="10"/>
  <c r="Q65" i="10"/>
  <c r="R65" i="10"/>
  <c r="S65" i="10"/>
  <c r="T65" i="10"/>
  <c r="Q66" i="10"/>
  <c r="R66" i="10"/>
  <c r="S66" i="10"/>
  <c r="T66" i="10"/>
  <c r="Q67" i="10"/>
  <c r="R67" i="10"/>
  <c r="S67" i="10"/>
  <c r="T67" i="10"/>
  <c r="Q68" i="10"/>
  <c r="R68" i="10"/>
  <c r="S68" i="10"/>
  <c r="T68" i="10"/>
  <c r="Q69" i="10"/>
  <c r="R69" i="10"/>
  <c r="S69" i="10"/>
  <c r="T69" i="10"/>
  <c r="Q70" i="10"/>
  <c r="R70" i="10"/>
  <c r="S70" i="10"/>
  <c r="T70" i="10"/>
  <c r="Q71" i="10"/>
  <c r="R71" i="10"/>
  <c r="S71" i="10"/>
  <c r="T71" i="10"/>
  <c r="Q72" i="10"/>
  <c r="R72" i="10"/>
  <c r="S72" i="10"/>
  <c r="T72" i="10"/>
  <c r="Q73" i="10"/>
  <c r="R73" i="10"/>
  <c r="S73" i="10"/>
  <c r="T73" i="10"/>
  <c r="Q74" i="10"/>
  <c r="R74" i="10"/>
  <c r="S74" i="10"/>
  <c r="T74" i="10"/>
  <c r="Q75" i="10"/>
  <c r="R75" i="10"/>
  <c r="S75" i="10"/>
  <c r="T75" i="10"/>
  <c r="Q76" i="10"/>
  <c r="R76" i="10"/>
  <c r="S76" i="10"/>
  <c r="T76" i="10"/>
  <c r="Q77" i="10"/>
  <c r="R77" i="10"/>
  <c r="S77" i="10"/>
  <c r="T77" i="10"/>
  <c r="Q78" i="10"/>
  <c r="R78" i="10"/>
  <c r="S78" i="10"/>
  <c r="T78" i="10"/>
  <c r="Q79" i="10"/>
  <c r="R79" i="10"/>
  <c r="S79" i="10"/>
  <c r="T79" i="10"/>
  <c r="Q80" i="10"/>
  <c r="R80" i="10"/>
  <c r="S80" i="10"/>
  <c r="T80" i="10"/>
  <c r="Q81" i="10"/>
  <c r="R81" i="10"/>
  <c r="S81" i="10"/>
  <c r="T81" i="10"/>
  <c r="Q82" i="10"/>
  <c r="R82" i="10"/>
  <c r="S82" i="10"/>
  <c r="T82" i="10"/>
  <c r="Q83" i="10"/>
  <c r="R83" i="10"/>
  <c r="S83" i="10"/>
  <c r="T83" i="10"/>
  <c r="Q84" i="10"/>
  <c r="R84" i="10"/>
  <c r="S84" i="10"/>
  <c r="T84" i="10"/>
  <c r="Q85" i="10"/>
  <c r="R85" i="10"/>
  <c r="S85" i="10"/>
  <c r="T85" i="10"/>
  <c r="Q86" i="10"/>
  <c r="R86" i="10"/>
  <c r="S86" i="10"/>
  <c r="T86" i="10"/>
  <c r="Q87" i="10"/>
  <c r="R87" i="10"/>
  <c r="S87" i="10"/>
  <c r="T87" i="10"/>
  <c r="Q88" i="10"/>
  <c r="R88" i="10"/>
  <c r="S88" i="10"/>
  <c r="T88" i="10"/>
  <c r="Q89" i="10"/>
  <c r="R89" i="10"/>
  <c r="S89" i="10"/>
  <c r="T89" i="10"/>
  <c r="Q90" i="10"/>
  <c r="R90" i="10"/>
  <c r="S90" i="10"/>
  <c r="T90" i="10"/>
  <c r="Q91" i="10"/>
  <c r="R91" i="10"/>
  <c r="S91" i="10"/>
  <c r="T91" i="10"/>
  <c r="Q92" i="10"/>
  <c r="R92" i="10"/>
  <c r="S92" i="10"/>
  <c r="T92" i="10"/>
  <c r="Q93" i="10"/>
  <c r="R93" i="10"/>
  <c r="S93" i="10"/>
  <c r="T93" i="10"/>
  <c r="Q94" i="10"/>
  <c r="R94" i="10"/>
  <c r="S94" i="10"/>
  <c r="T94" i="10"/>
  <c r="Q95" i="10"/>
  <c r="R95" i="10"/>
  <c r="S95" i="10"/>
  <c r="T95" i="10"/>
  <c r="Q96" i="10"/>
  <c r="R96" i="10"/>
  <c r="S96" i="10"/>
  <c r="T96" i="10"/>
  <c r="Q97" i="10"/>
  <c r="R97" i="10"/>
  <c r="S97" i="10"/>
  <c r="T97" i="10"/>
  <c r="Q98" i="10"/>
  <c r="R98" i="10"/>
  <c r="S98" i="10"/>
  <c r="T98" i="10"/>
  <c r="Q99" i="10"/>
  <c r="R99" i="10"/>
  <c r="S99" i="10"/>
  <c r="T99" i="10"/>
  <c r="Q100" i="10"/>
  <c r="R100" i="10"/>
  <c r="S100" i="10"/>
  <c r="T100" i="10"/>
  <c r="Q101" i="10"/>
  <c r="R101" i="10"/>
  <c r="S101" i="10"/>
  <c r="T101" i="10"/>
  <c r="Q102" i="10"/>
  <c r="R102" i="10"/>
  <c r="S102" i="10"/>
  <c r="T102" i="10"/>
  <c r="Q103" i="10"/>
  <c r="R103" i="10"/>
  <c r="S103" i="10"/>
  <c r="T103" i="10"/>
  <c r="Q104" i="10"/>
  <c r="R104" i="10"/>
  <c r="S104" i="10"/>
  <c r="T104" i="10"/>
  <c r="Q105" i="10"/>
  <c r="R105" i="10"/>
  <c r="S105" i="10"/>
  <c r="T105" i="10"/>
  <c r="Q106" i="10"/>
  <c r="R106" i="10"/>
  <c r="S106" i="10"/>
  <c r="T106" i="10"/>
  <c r="Q107" i="10"/>
  <c r="R107" i="10"/>
  <c r="S107" i="10"/>
  <c r="T107" i="10"/>
  <c r="Q108" i="10"/>
  <c r="R108" i="10"/>
  <c r="S108" i="10"/>
  <c r="T108" i="10"/>
  <c r="Q109" i="10"/>
  <c r="R109" i="10"/>
  <c r="S109" i="10"/>
  <c r="T109" i="10"/>
  <c r="Q110" i="10"/>
  <c r="R110" i="10"/>
  <c r="S110" i="10"/>
  <c r="T110" i="10"/>
  <c r="Q111" i="10"/>
  <c r="R111" i="10"/>
  <c r="S111" i="10"/>
  <c r="T111" i="10"/>
  <c r="Q112" i="10"/>
  <c r="R112" i="10"/>
  <c r="S112" i="10"/>
  <c r="T112" i="10"/>
  <c r="Q113" i="10"/>
  <c r="R113" i="10"/>
  <c r="S113" i="10"/>
  <c r="T113" i="10"/>
  <c r="Q114" i="10"/>
  <c r="R114" i="10"/>
  <c r="S114" i="10"/>
  <c r="T114" i="10"/>
  <c r="Q115" i="10"/>
  <c r="R115" i="10"/>
  <c r="S115" i="10"/>
  <c r="T115" i="10"/>
  <c r="Q116" i="10"/>
  <c r="R116" i="10"/>
  <c r="S116" i="10"/>
  <c r="T116" i="10"/>
  <c r="Q117" i="10"/>
  <c r="R117" i="10"/>
  <c r="S117" i="10"/>
  <c r="T117" i="10"/>
  <c r="Q118" i="10"/>
  <c r="R118" i="10"/>
  <c r="S118" i="10"/>
  <c r="T118" i="10"/>
  <c r="Q119" i="10"/>
  <c r="R119" i="10"/>
  <c r="S119" i="10"/>
  <c r="T119" i="10"/>
  <c r="Q120" i="10"/>
  <c r="R120" i="10"/>
  <c r="S120" i="10"/>
  <c r="T120" i="10"/>
  <c r="Q121" i="10"/>
  <c r="R121" i="10"/>
  <c r="S121" i="10"/>
  <c r="T121" i="10"/>
  <c r="Q122" i="10"/>
  <c r="R122" i="10"/>
  <c r="S122" i="10"/>
  <c r="T122" i="10"/>
  <c r="Q123" i="10"/>
  <c r="R123" i="10"/>
  <c r="S123" i="10"/>
  <c r="T123" i="10"/>
  <c r="Q124" i="10"/>
  <c r="R124" i="10"/>
  <c r="S124" i="10"/>
  <c r="T124" i="10"/>
  <c r="Q125" i="10"/>
  <c r="R125" i="10"/>
  <c r="S125" i="10"/>
  <c r="T125" i="10"/>
  <c r="Q126" i="10"/>
  <c r="R126" i="10"/>
  <c r="S126" i="10"/>
  <c r="T126" i="10"/>
  <c r="Q127" i="10"/>
  <c r="R127" i="10"/>
  <c r="S127" i="10"/>
  <c r="T127" i="10"/>
  <c r="Q128" i="10"/>
  <c r="R128" i="10"/>
  <c r="S128" i="10"/>
  <c r="T128" i="10"/>
  <c r="Q129" i="10"/>
  <c r="R129" i="10"/>
  <c r="S129" i="10"/>
  <c r="T129" i="10"/>
  <c r="Q130" i="10"/>
  <c r="R130" i="10"/>
  <c r="S130" i="10"/>
  <c r="T130" i="10"/>
  <c r="Q131" i="10"/>
  <c r="R131" i="10"/>
  <c r="S131" i="10"/>
  <c r="T131" i="10"/>
  <c r="Q132" i="10"/>
  <c r="R132" i="10"/>
  <c r="S132" i="10"/>
  <c r="T132" i="10"/>
  <c r="Q133" i="10"/>
  <c r="R133" i="10"/>
  <c r="S133" i="10"/>
  <c r="T133" i="10"/>
  <c r="Q134" i="10"/>
  <c r="R134" i="10"/>
  <c r="S134" i="10"/>
  <c r="T134" i="10"/>
  <c r="Q135" i="10"/>
  <c r="R135" i="10"/>
  <c r="S135" i="10"/>
  <c r="T135" i="10"/>
  <c r="Q136" i="10"/>
  <c r="R136" i="10"/>
  <c r="S136" i="10"/>
  <c r="T136" i="10"/>
  <c r="Q137" i="10"/>
  <c r="R137" i="10"/>
  <c r="S137" i="10"/>
  <c r="T137" i="10"/>
  <c r="Q138" i="10"/>
  <c r="R138" i="10"/>
  <c r="S138" i="10"/>
  <c r="T138" i="10"/>
  <c r="Q139" i="10"/>
  <c r="R139" i="10"/>
  <c r="S139" i="10"/>
  <c r="T139" i="10"/>
  <c r="Q140" i="10"/>
  <c r="R140" i="10"/>
  <c r="S140" i="10"/>
  <c r="T140" i="10"/>
  <c r="Q141" i="10"/>
  <c r="R141" i="10"/>
  <c r="S141" i="10"/>
  <c r="T141" i="10"/>
  <c r="Q142" i="10"/>
  <c r="R142" i="10"/>
  <c r="S142" i="10"/>
  <c r="T142" i="10"/>
  <c r="Q143" i="10"/>
  <c r="R143" i="10"/>
  <c r="S143" i="10"/>
  <c r="T143" i="10"/>
  <c r="Q144" i="10"/>
  <c r="R144" i="10"/>
  <c r="S144" i="10"/>
  <c r="T144" i="10"/>
  <c r="Q145" i="10"/>
  <c r="R145" i="10"/>
  <c r="S145" i="10"/>
  <c r="T145" i="10"/>
  <c r="Q146" i="10"/>
  <c r="R146" i="10"/>
  <c r="S146" i="10"/>
  <c r="T146" i="10"/>
  <c r="Q147" i="10"/>
  <c r="R147" i="10"/>
  <c r="S147" i="10"/>
  <c r="T147" i="10"/>
  <c r="Q148" i="10"/>
  <c r="R148" i="10"/>
  <c r="S148" i="10"/>
  <c r="T148" i="10"/>
  <c r="Q149" i="10"/>
  <c r="R149" i="10"/>
  <c r="S149" i="10"/>
  <c r="T149" i="10"/>
  <c r="Q150" i="10"/>
  <c r="R150" i="10"/>
  <c r="S150" i="10"/>
  <c r="T150" i="10"/>
  <c r="Q151" i="10"/>
  <c r="R151" i="10"/>
  <c r="S151" i="10"/>
  <c r="T151" i="10"/>
  <c r="Q152" i="10"/>
  <c r="R152" i="10"/>
  <c r="S152" i="10"/>
  <c r="T152" i="10"/>
  <c r="Q153" i="10"/>
  <c r="R153" i="10"/>
  <c r="S153" i="10"/>
  <c r="T153" i="10"/>
  <c r="S4" i="10"/>
  <c r="T4" i="10"/>
  <c r="Q4" i="10"/>
  <c r="R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69" i="10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90" i="10"/>
  <c r="L90" i="10"/>
  <c r="K91" i="10"/>
  <c r="L91" i="10"/>
  <c r="K92" i="10"/>
  <c r="L92" i="10"/>
  <c r="K93" i="10"/>
  <c r="L93" i="10"/>
  <c r="K94" i="10"/>
  <c r="L94" i="10"/>
  <c r="K95" i="10"/>
  <c r="L95" i="10"/>
  <c r="K96" i="10"/>
  <c r="L96" i="10"/>
  <c r="K97" i="10"/>
  <c r="L97" i="10"/>
  <c r="K98" i="10"/>
  <c r="L98" i="10"/>
  <c r="K99" i="10"/>
  <c r="L99" i="10"/>
  <c r="K100" i="10"/>
  <c r="L100" i="10"/>
  <c r="K101" i="10"/>
  <c r="L101" i="10"/>
  <c r="K102" i="10"/>
  <c r="L102" i="10"/>
  <c r="K103" i="10"/>
  <c r="L103" i="10"/>
  <c r="K104" i="10"/>
  <c r="L104" i="10"/>
  <c r="K105" i="10"/>
  <c r="L105" i="10"/>
  <c r="K106" i="10"/>
  <c r="L106" i="10"/>
  <c r="K107" i="10"/>
  <c r="L107" i="10"/>
  <c r="K108" i="10"/>
  <c r="L108" i="10"/>
  <c r="K109" i="10"/>
  <c r="L109" i="10"/>
  <c r="K110" i="10"/>
  <c r="L110" i="10"/>
  <c r="K111" i="10"/>
  <c r="L111" i="10"/>
  <c r="K112" i="10"/>
  <c r="L112" i="10"/>
  <c r="K113" i="10"/>
  <c r="L113" i="10"/>
  <c r="K114" i="10"/>
  <c r="L114" i="10"/>
  <c r="K115" i="10"/>
  <c r="L115" i="10"/>
  <c r="K116" i="10"/>
  <c r="L116" i="10"/>
  <c r="K117" i="10"/>
  <c r="L117" i="10"/>
  <c r="K118" i="10"/>
  <c r="L118" i="10"/>
  <c r="K119" i="10"/>
  <c r="L119" i="10"/>
  <c r="K120" i="10"/>
  <c r="L120" i="10"/>
  <c r="K121" i="10"/>
  <c r="L121" i="10"/>
  <c r="K122" i="10"/>
  <c r="L122" i="10"/>
  <c r="K123" i="10"/>
  <c r="L123" i="10"/>
  <c r="K124" i="10"/>
  <c r="L124" i="10"/>
  <c r="K125" i="10"/>
  <c r="L125" i="10"/>
  <c r="K126" i="10"/>
  <c r="L126" i="10"/>
  <c r="K127" i="10"/>
  <c r="L127" i="10"/>
  <c r="K128" i="10"/>
  <c r="L128" i="10"/>
  <c r="K129" i="10"/>
  <c r="L129" i="10"/>
  <c r="K130" i="10"/>
  <c r="L130" i="10"/>
  <c r="K131" i="10"/>
  <c r="L131" i="10"/>
  <c r="K132" i="10"/>
  <c r="L132" i="10"/>
  <c r="K133" i="10"/>
  <c r="L133" i="10"/>
  <c r="K134" i="10"/>
  <c r="L134" i="10"/>
  <c r="K135" i="10"/>
  <c r="L135" i="10"/>
  <c r="K136" i="10"/>
  <c r="L136" i="10"/>
  <c r="K137" i="10"/>
  <c r="L137" i="10"/>
  <c r="K138" i="10"/>
  <c r="L138" i="10"/>
  <c r="K139" i="10"/>
  <c r="L139" i="10"/>
  <c r="K140" i="10"/>
  <c r="L140" i="10"/>
  <c r="K141" i="10"/>
  <c r="L141" i="10"/>
  <c r="K142" i="10"/>
  <c r="L142" i="10"/>
  <c r="K143" i="10"/>
  <c r="L143" i="10"/>
  <c r="K144" i="10"/>
  <c r="L144" i="10"/>
  <c r="K145" i="10"/>
  <c r="L145" i="10"/>
  <c r="K146" i="10"/>
  <c r="L146" i="10"/>
  <c r="K147" i="10"/>
  <c r="L147" i="10"/>
  <c r="K148" i="10"/>
  <c r="L148" i="10"/>
  <c r="K149" i="10"/>
  <c r="L149" i="10"/>
  <c r="K150" i="10"/>
  <c r="L150" i="10"/>
  <c r="K151" i="10"/>
  <c r="L151" i="10"/>
  <c r="K152" i="10"/>
  <c r="L152" i="10"/>
  <c r="K153" i="10"/>
  <c r="L153" i="10"/>
  <c r="L4" i="10"/>
  <c r="K4" i="10"/>
  <c r="G6" i="10"/>
  <c r="H6" i="10"/>
  <c r="I6" i="10"/>
  <c r="G7" i="10"/>
  <c r="H7" i="10"/>
  <c r="I7" i="10"/>
  <c r="G8" i="10"/>
  <c r="H8" i="10"/>
  <c r="I8" i="10"/>
  <c r="G9" i="10"/>
  <c r="H9" i="10"/>
  <c r="I9" i="10"/>
  <c r="G10" i="10"/>
  <c r="H10" i="10"/>
  <c r="I10" i="10"/>
  <c r="G11" i="10"/>
  <c r="H11" i="10"/>
  <c r="I11" i="10"/>
  <c r="G12" i="10"/>
  <c r="H12" i="10"/>
  <c r="I12" i="10"/>
  <c r="G13" i="10"/>
  <c r="H13" i="10"/>
  <c r="I13" i="10"/>
  <c r="G14" i="10"/>
  <c r="H14" i="10"/>
  <c r="I14" i="10"/>
  <c r="G15" i="10"/>
  <c r="H15" i="10"/>
  <c r="I15" i="10"/>
  <c r="G16" i="10"/>
  <c r="H16" i="10"/>
  <c r="I16" i="10"/>
  <c r="G17" i="10"/>
  <c r="H17" i="10"/>
  <c r="I17" i="10"/>
  <c r="G18" i="10"/>
  <c r="H18" i="10"/>
  <c r="I18" i="10"/>
  <c r="G19" i="10"/>
  <c r="H19" i="10"/>
  <c r="I19" i="10"/>
  <c r="G20" i="10"/>
  <c r="H20" i="10"/>
  <c r="I20" i="10"/>
  <c r="G21" i="10"/>
  <c r="H21" i="10"/>
  <c r="I21" i="10"/>
  <c r="G22" i="10"/>
  <c r="H22" i="10"/>
  <c r="I22" i="10"/>
  <c r="G23" i="10"/>
  <c r="H23" i="10"/>
  <c r="I23" i="10"/>
  <c r="G24" i="10"/>
  <c r="H24" i="10"/>
  <c r="I24" i="10"/>
  <c r="G25" i="10"/>
  <c r="H25" i="10"/>
  <c r="I25" i="10"/>
  <c r="G26" i="10"/>
  <c r="H26" i="10"/>
  <c r="I26" i="10"/>
  <c r="G27" i="10"/>
  <c r="H27" i="10"/>
  <c r="I27" i="10"/>
  <c r="G28" i="10"/>
  <c r="H28" i="10"/>
  <c r="I28" i="10"/>
  <c r="G29" i="10"/>
  <c r="H29" i="10"/>
  <c r="I29" i="10"/>
  <c r="G30" i="10"/>
  <c r="H30" i="10"/>
  <c r="I30" i="10"/>
  <c r="G31" i="10"/>
  <c r="H31" i="10"/>
  <c r="I31" i="10"/>
  <c r="G32" i="10"/>
  <c r="H32" i="10"/>
  <c r="I32" i="10"/>
  <c r="G33" i="10"/>
  <c r="H33" i="10"/>
  <c r="I33" i="10"/>
  <c r="G34" i="10"/>
  <c r="H34" i="10"/>
  <c r="I34" i="10"/>
  <c r="G35" i="10"/>
  <c r="H35" i="10"/>
  <c r="I35" i="10"/>
  <c r="G36" i="10"/>
  <c r="H36" i="10"/>
  <c r="I36" i="10"/>
  <c r="G37" i="10"/>
  <c r="H37" i="10"/>
  <c r="I37" i="10"/>
  <c r="G38" i="10"/>
  <c r="H38" i="10"/>
  <c r="I38" i="10"/>
  <c r="G39" i="10"/>
  <c r="H39" i="10"/>
  <c r="I39" i="10"/>
  <c r="G40" i="10"/>
  <c r="H40" i="10"/>
  <c r="I40" i="10"/>
  <c r="G41" i="10"/>
  <c r="H41" i="10"/>
  <c r="I41" i="10"/>
  <c r="G42" i="10"/>
  <c r="H42" i="10"/>
  <c r="I42" i="10"/>
  <c r="G43" i="10"/>
  <c r="H43" i="10"/>
  <c r="I43" i="10"/>
  <c r="G44" i="10"/>
  <c r="H44" i="10"/>
  <c r="I44" i="10"/>
  <c r="G45" i="10"/>
  <c r="H45" i="10"/>
  <c r="I45" i="10"/>
  <c r="G46" i="10"/>
  <c r="H46" i="10"/>
  <c r="I46" i="10"/>
  <c r="G47" i="10"/>
  <c r="H47" i="10"/>
  <c r="I47" i="10"/>
  <c r="G48" i="10"/>
  <c r="H48" i="10"/>
  <c r="I48" i="10"/>
  <c r="G49" i="10"/>
  <c r="H49" i="10"/>
  <c r="I49" i="10"/>
  <c r="G50" i="10"/>
  <c r="H50" i="10"/>
  <c r="I50" i="10"/>
  <c r="G51" i="10"/>
  <c r="H51" i="10"/>
  <c r="I51" i="10"/>
  <c r="G52" i="10"/>
  <c r="H52" i="10"/>
  <c r="I52" i="10"/>
  <c r="G53" i="10"/>
  <c r="H53" i="10"/>
  <c r="I53" i="10"/>
  <c r="G54" i="10"/>
  <c r="H54" i="10"/>
  <c r="I54" i="10"/>
  <c r="G55" i="10"/>
  <c r="H55" i="10"/>
  <c r="I55" i="10"/>
  <c r="G56" i="10"/>
  <c r="H56" i="10"/>
  <c r="I56" i="10"/>
  <c r="G57" i="10"/>
  <c r="H57" i="10"/>
  <c r="I57" i="10"/>
  <c r="G58" i="10"/>
  <c r="H58" i="10"/>
  <c r="I58" i="10"/>
  <c r="G59" i="10"/>
  <c r="H59" i="10"/>
  <c r="I59" i="10"/>
  <c r="G60" i="10"/>
  <c r="H60" i="10"/>
  <c r="I60" i="10"/>
  <c r="G61" i="10"/>
  <c r="H61" i="10"/>
  <c r="I61" i="10"/>
  <c r="G62" i="10"/>
  <c r="H62" i="10"/>
  <c r="I62" i="10"/>
  <c r="G63" i="10"/>
  <c r="H63" i="10"/>
  <c r="I63" i="10"/>
  <c r="G64" i="10"/>
  <c r="H64" i="10"/>
  <c r="I64" i="10"/>
  <c r="G65" i="10"/>
  <c r="H65" i="10"/>
  <c r="I65" i="10"/>
  <c r="G66" i="10"/>
  <c r="H66" i="10"/>
  <c r="I66" i="10"/>
  <c r="G67" i="10"/>
  <c r="H67" i="10"/>
  <c r="I67" i="10"/>
  <c r="G68" i="10"/>
  <c r="H68" i="10"/>
  <c r="I68" i="10"/>
  <c r="G69" i="10"/>
  <c r="H69" i="10"/>
  <c r="I69" i="10"/>
  <c r="G70" i="10"/>
  <c r="H70" i="10"/>
  <c r="I70" i="10"/>
  <c r="G71" i="10"/>
  <c r="H71" i="10"/>
  <c r="I71" i="10"/>
  <c r="G72" i="10"/>
  <c r="H72" i="10"/>
  <c r="I72" i="10"/>
  <c r="G73" i="10"/>
  <c r="H73" i="10"/>
  <c r="I73" i="10"/>
  <c r="G74" i="10"/>
  <c r="H74" i="10"/>
  <c r="I74" i="10"/>
  <c r="G75" i="10"/>
  <c r="H75" i="10"/>
  <c r="I75" i="10"/>
  <c r="G76" i="10"/>
  <c r="H76" i="10"/>
  <c r="I76" i="10"/>
  <c r="G77" i="10"/>
  <c r="H77" i="10"/>
  <c r="I77" i="10"/>
  <c r="G78" i="10"/>
  <c r="H78" i="10"/>
  <c r="I78" i="10"/>
  <c r="G79" i="10"/>
  <c r="H79" i="10"/>
  <c r="I79" i="10"/>
  <c r="G80" i="10"/>
  <c r="H80" i="10"/>
  <c r="I80" i="10"/>
  <c r="G81" i="10"/>
  <c r="H81" i="10"/>
  <c r="I81" i="10"/>
  <c r="G82" i="10"/>
  <c r="H82" i="10"/>
  <c r="I82" i="10"/>
  <c r="G83" i="10"/>
  <c r="H83" i="10"/>
  <c r="I83" i="10"/>
  <c r="G84" i="10"/>
  <c r="H84" i="10"/>
  <c r="I84" i="10"/>
  <c r="G85" i="10"/>
  <c r="H85" i="10"/>
  <c r="I85" i="10"/>
  <c r="G86" i="10"/>
  <c r="H86" i="10"/>
  <c r="I86" i="10"/>
  <c r="G87" i="10"/>
  <c r="H87" i="10"/>
  <c r="I87" i="10"/>
  <c r="G88" i="10"/>
  <c r="H88" i="10"/>
  <c r="I88" i="10"/>
  <c r="G89" i="10"/>
  <c r="H89" i="10"/>
  <c r="I89" i="10"/>
  <c r="G90" i="10"/>
  <c r="H90" i="10"/>
  <c r="I90" i="10"/>
  <c r="G91" i="10"/>
  <c r="H91" i="10"/>
  <c r="I91" i="10"/>
  <c r="G92" i="10"/>
  <c r="H92" i="10"/>
  <c r="I92" i="10"/>
  <c r="G93" i="10"/>
  <c r="H93" i="10"/>
  <c r="I93" i="10"/>
  <c r="G94" i="10"/>
  <c r="H94" i="10"/>
  <c r="I94" i="10"/>
  <c r="G95" i="10"/>
  <c r="H95" i="10"/>
  <c r="I95" i="10"/>
  <c r="G96" i="10"/>
  <c r="H96" i="10"/>
  <c r="I96" i="10"/>
  <c r="G97" i="10"/>
  <c r="H97" i="10"/>
  <c r="I97" i="10"/>
  <c r="G98" i="10"/>
  <c r="H98" i="10"/>
  <c r="I98" i="10"/>
  <c r="G99" i="10"/>
  <c r="H99" i="10"/>
  <c r="I99" i="10"/>
  <c r="G100" i="10"/>
  <c r="H100" i="10"/>
  <c r="I100" i="10"/>
  <c r="G101" i="10"/>
  <c r="H101" i="10"/>
  <c r="I101" i="10"/>
  <c r="G102" i="10"/>
  <c r="H102" i="10"/>
  <c r="I102" i="10"/>
  <c r="G103" i="10"/>
  <c r="H103" i="10"/>
  <c r="I103" i="10"/>
  <c r="G104" i="10"/>
  <c r="H104" i="10"/>
  <c r="I104" i="10"/>
  <c r="G105" i="10"/>
  <c r="H105" i="10"/>
  <c r="I105" i="10"/>
  <c r="G106" i="10"/>
  <c r="H106" i="10"/>
  <c r="I106" i="10"/>
  <c r="G107" i="10"/>
  <c r="H107" i="10"/>
  <c r="I107" i="10"/>
  <c r="G108" i="10"/>
  <c r="H108" i="10"/>
  <c r="I108" i="10"/>
  <c r="G109" i="10"/>
  <c r="H109" i="10"/>
  <c r="I109" i="10"/>
  <c r="G110" i="10"/>
  <c r="H110" i="10"/>
  <c r="I110" i="10"/>
  <c r="G111" i="10"/>
  <c r="H111" i="10"/>
  <c r="I111" i="10"/>
  <c r="G112" i="10"/>
  <c r="H112" i="10"/>
  <c r="I112" i="10"/>
  <c r="G113" i="10"/>
  <c r="H113" i="10"/>
  <c r="I113" i="10"/>
  <c r="G114" i="10"/>
  <c r="H114" i="10"/>
  <c r="I114" i="10"/>
  <c r="G115" i="10"/>
  <c r="H115" i="10"/>
  <c r="I115" i="10"/>
  <c r="G116" i="10"/>
  <c r="H116" i="10"/>
  <c r="I116" i="10"/>
  <c r="G117" i="10"/>
  <c r="H117" i="10"/>
  <c r="I117" i="10"/>
  <c r="G118" i="10"/>
  <c r="H118" i="10"/>
  <c r="I118" i="10"/>
  <c r="G119" i="10"/>
  <c r="H119" i="10"/>
  <c r="I119" i="10"/>
  <c r="G120" i="10"/>
  <c r="H120" i="10"/>
  <c r="I120" i="10"/>
  <c r="G121" i="10"/>
  <c r="H121" i="10"/>
  <c r="I121" i="10"/>
  <c r="G122" i="10"/>
  <c r="H122" i="10"/>
  <c r="I122" i="10"/>
  <c r="G123" i="10"/>
  <c r="H123" i="10"/>
  <c r="I123" i="10"/>
  <c r="G124" i="10"/>
  <c r="H124" i="10"/>
  <c r="I124" i="10"/>
  <c r="G125" i="10"/>
  <c r="H125" i="10"/>
  <c r="I125" i="10"/>
  <c r="G126" i="10"/>
  <c r="H126" i="10"/>
  <c r="I126" i="10"/>
  <c r="G127" i="10"/>
  <c r="H127" i="10"/>
  <c r="I127" i="10"/>
  <c r="G128" i="10"/>
  <c r="H128" i="10"/>
  <c r="I128" i="10"/>
  <c r="G129" i="10"/>
  <c r="H129" i="10"/>
  <c r="I129" i="10"/>
  <c r="G130" i="10"/>
  <c r="H130" i="10"/>
  <c r="I130" i="10"/>
  <c r="G131" i="10"/>
  <c r="H131" i="10"/>
  <c r="I131" i="10"/>
  <c r="G132" i="10"/>
  <c r="H132" i="10"/>
  <c r="I132" i="10"/>
  <c r="G133" i="10"/>
  <c r="H133" i="10"/>
  <c r="I133" i="10"/>
  <c r="G134" i="10"/>
  <c r="H134" i="10"/>
  <c r="I134" i="10"/>
  <c r="G135" i="10"/>
  <c r="H135" i="10"/>
  <c r="I135" i="10"/>
  <c r="G136" i="10"/>
  <c r="H136" i="10"/>
  <c r="I136" i="10"/>
  <c r="G137" i="10"/>
  <c r="H137" i="10"/>
  <c r="I137" i="10"/>
  <c r="G138" i="10"/>
  <c r="H138" i="10"/>
  <c r="I138" i="10"/>
  <c r="G139" i="10"/>
  <c r="H139" i="10"/>
  <c r="I139" i="10"/>
  <c r="G140" i="10"/>
  <c r="H140" i="10"/>
  <c r="I140" i="10"/>
  <c r="G141" i="10"/>
  <c r="H141" i="10"/>
  <c r="I141" i="10"/>
  <c r="G142" i="10"/>
  <c r="H142" i="10"/>
  <c r="I142" i="10"/>
  <c r="G143" i="10"/>
  <c r="H143" i="10"/>
  <c r="I143" i="10"/>
  <c r="G144" i="10"/>
  <c r="H144" i="10"/>
  <c r="I144" i="10"/>
  <c r="G145" i="10"/>
  <c r="H145" i="10"/>
  <c r="I145" i="10"/>
  <c r="G146" i="10"/>
  <c r="H146" i="10"/>
  <c r="I146" i="10"/>
  <c r="G147" i="10"/>
  <c r="H147" i="10"/>
  <c r="I147" i="10"/>
  <c r="G148" i="10"/>
  <c r="H148" i="10"/>
  <c r="I148" i="10"/>
  <c r="G149" i="10"/>
  <c r="H149" i="10"/>
  <c r="I149" i="10"/>
  <c r="G150" i="10"/>
  <c r="H150" i="10"/>
  <c r="I150" i="10"/>
  <c r="G151" i="10"/>
  <c r="H151" i="10"/>
  <c r="I151" i="10"/>
  <c r="G152" i="10"/>
  <c r="H152" i="10"/>
  <c r="I152" i="10"/>
  <c r="G153" i="10"/>
  <c r="H153" i="10"/>
  <c r="I153" i="10"/>
  <c r="H4" i="10"/>
  <c r="I4" i="10"/>
  <c r="H5" i="10"/>
  <c r="I5" i="10"/>
  <c r="G5" i="10"/>
  <c r="G4" i="10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4" i="3"/>
  <c r="N3" i="2"/>
  <c r="N4" i="2"/>
  <c r="N5" i="2"/>
  <c r="N6" i="2"/>
  <c r="L3" i="2"/>
  <c r="M3" i="2"/>
  <c r="L4" i="2"/>
  <c r="M4" i="2"/>
  <c r="L5" i="2"/>
  <c r="M5" i="2"/>
  <c r="L6" i="2"/>
  <c r="M6" i="2"/>
  <c r="K4" i="2"/>
  <c r="K5" i="2"/>
  <c r="K6" i="2"/>
  <c r="K3" i="2"/>
  <c r="J4" i="10"/>
  <c r="J153" i="10"/>
  <c r="J151" i="10"/>
  <c r="J149" i="10"/>
  <c r="J147" i="10"/>
  <c r="J145" i="10"/>
  <c r="J143" i="10"/>
  <c r="J141" i="10"/>
  <c r="J139" i="10"/>
  <c r="J137" i="10"/>
  <c r="J135" i="10"/>
  <c r="J133" i="10"/>
  <c r="J131" i="10"/>
  <c r="J129" i="10"/>
  <c r="J127" i="10"/>
  <c r="J125" i="10"/>
  <c r="J123" i="10"/>
  <c r="J121" i="10"/>
  <c r="J119" i="10"/>
  <c r="J117" i="10"/>
  <c r="J115" i="10"/>
  <c r="J113" i="10"/>
  <c r="J111" i="10"/>
  <c r="J109" i="10"/>
  <c r="J107" i="10"/>
  <c r="J105" i="10"/>
  <c r="J103" i="10"/>
  <c r="J101" i="10"/>
  <c r="J99" i="10"/>
  <c r="J97" i="10"/>
  <c r="J95" i="10"/>
  <c r="J93" i="10"/>
  <c r="J91" i="10"/>
  <c r="J89" i="10"/>
  <c r="J87" i="10"/>
  <c r="J85" i="10"/>
  <c r="J83" i="10"/>
  <c r="J81" i="10"/>
  <c r="J79" i="10"/>
  <c r="J77" i="10"/>
  <c r="J75" i="10"/>
  <c r="J73" i="10"/>
  <c r="J71" i="10"/>
  <c r="J69" i="10"/>
  <c r="J67" i="10"/>
  <c r="J65" i="10"/>
  <c r="J63" i="10"/>
  <c r="J61" i="10"/>
  <c r="J59" i="10"/>
  <c r="J57" i="10"/>
  <c r="J55" i="10"/>
  <c r="J53" i="10"/>
  <c r="J51" i="10"/>
  <c r="J49" i="10"/>
  <c r="J47" i="10"/>
  <c r="J45" i="10"/>
  <c r="J43" i="10"/>
  <c r="J41" i="10"/>
  <c r="J39" i="10"/>
  <c r="J37" i="10"/>
  <c r="J35" i="10"/>
  <c r="J33" i="10"/>
  <c r="J31" i="10"/>
  <c r="J29" i="10"/>
  <c r="J27" i="10"/>
  <c r="J25" i="10"/>
  <c r="J23" i="10"/>
  <c r="J21" i="10"/>
  <c r="J19" i="10"/>
  <c r="J17" i="10"/>
  <c r="J15" i="10"/>
  <c r="J13" i="10"/>
  <c r="J11" i="10"/>
  <c r="J9" i="10"/>
  <c r="J7" i="10"/>
  <c r="J5" i="10"/>
  <c r="J152" i="10"/>
  <c r="J150" i="10"/>
  <c r="J148" i="10"/>
  <c r="J146" i="10"/>
  <c r="J144" i="10"/>
  <c r="J142" i="10"/>
  <c r="J140" i="10"/>
  <c r="J138" i="10"/>
  <c r="J136" i="10"/>
  <c r="J134" i="10"/>
  <c r="J132" i="10"/>
  <c r="J130" i="10"/>
  <c r="J128" i="10"/>
  <c r="J126" i="10"/>
  <c r="J124" i="10"/>
  <c r="J122" i="10"/>
  <c r="J120" i="10"/>
  <c r="J118" i="10"/>
  <c r="J116" i="10"/>
  <c r="J114" i="10"/>
  <c r="J112" i="10"/>
  <c r="J110" i="10"/>
  <c r="J108" i="10"/>
  <c r="J106" i="10"/>
  <c r="J104" i="10"/>
  <c r="J102" i="10"/>
  <c r="J100" i="10"/>
  <c r="J98" i="10"/>
  <c r="J96" i="10"/>
  <c r="J94" i="10"/>
  <c r="J92" i="10"/>
  <c r="J90" i="10"/>
  <c r="J88" i="10"/>
  <c r="J86" i="10"/>
  <c r="J84" i="10"/>
  <c r="J82" i="10"/>
  <c r="J80" i="10"/>
  <c r="J78" i="10"/>
  <c r="J76" i="10"/>
  <c r="J74" i="10"/>
  <c r="J72" i="10"/>
  <c r="J70" i="10"/>
  <c r="J68" i="10"/>
  <c r="J66" i="10"/>
  <c r="J64" i="10"/>
  <c r="J62" i="10"/>
  <c r="J60" i="10"/>
  <c r="J58" i="10"/>
  <c r="J56" i="10"/>
  <c r="J54" i="10"/>
  <c r="J52" i="10"/>
  <c r="J50" i="10"/>
  <c r="J48" i="10"/>
  <c r="J46" i="10"/>
  <c r="J44" i="10"/>
  <c r="J42" i="10"/>
  <c r="J40" i="10"/>
  <c r="J38" i="10"/>
  <c r="J36" i="10"/>
  <c r="J34" i="10"/>
  <c r="J32" i="10"/>
  <c r="J30" i="10"/>
  <c r="J28" i="10"/>
  <c r="J26" i="10"/>
  <c r="J24" i="10"/>
  <c r="J22" i="10"/>
  <c r="J20" i="10"/>
  <c r="J18" i="10"/>
  <c r="J16" i="10"/>
  <c r="J14" i="10"/>
  <c r="J12" i="10"/>
  <c r="J10" i="10"/>
  <c r="J8" i="10"/>
  <c r="J6" i="10"/>
</calcChain>
</file>

<file path=xl/sharedStrings.xml><?xml version="1.0" encoding="utf-8"?>
<sst xmlns="http://schemas.openxmlformats.org/spreadsheetml/2006/main" count="555" uniqueCount="214">
  <si>
    <t>Squared Mahalanobis Distance to Centroid</t>
  </si>
  <si>
    <t>Group</t>
  </si>
  <si>
    <t>Function 1</t>
  </si>
  <si>
    <t>Function 2</t>
  </si>
  <si>
    <r>
      <rPr>
        <b/>
        <sz val="9"/>
        <color indexed="8"/>
        <rFont val="Arial Bold"/>
      </rPr>
      <t>Casewise Statistics</t>
    </r>
  </si>
  <si>
    <r>
      <rPr>
        <sz val="9"/>
        <color indexed="8"/>
        <rFont val="Arial"/>
        <family val="2"/>
      </rPr>
      <t>Actual Group</t>
    </r>
  </si>
  <si>
    <r>
      <rPr>
        <sz val="9"/>
        <color indexed="8"/>
        <rFont val="Arial"/>
        <family val="2"/>
      </rPr>
      <t>Highest Group</t>
    </r>
  </si>
  <si>
    <r>
      <rPr>
        <sz val="9"/>
        <color indexed="8"/>
        <rFont val="Arial"/>
        <family val="2"/>
      </rPr>
      <t>Second Highest Group</t>
    </r>
  </si>
  <si>
    <r>
      <rPr>
        <sz val="9"/>
        <color indexed="8"/>
        <rFont val="Arial"/>
        <family val="2"/>
      </rPr>
      <t>Discriminant Scores</t>
    </r>
  </si>
  <si>
    <r>
      <rPr>
        <sz val="9"/>
        <color indexed="8"/>
        <rFont val="Arial"/>
        <family val="2"/>
      </rPr>
      <t>Predicted Group</t>
    </r>
  </si>
  <si>
    <r>
      <rPr>
        <sz val="9"/>
        <color indexed="8"/>
        <rFont val="Arial"/>
        <family val="2"/>
      </rPr>
      <t>P(D&gt;d | G=g)</t>
    </r>
  </si>
  <si>
    <r>
      <rPr>
        <sz val="9"/>
        <color indexed="8"/>
        <rFont val="Arial"/>
        <family val="2"/>
      </rPr>
      <t>P(G=g | D=d)</t>
    </r>
  </si>
  <si>
    <r>
      <rPr>
        <sz val="9"/>
        <color indexed="8"/>
        <rFont val="Arial"/>
        <family val="2"/>
      </rPr>
      <t>Group</t>
    </r>
  </si>
  <si>
    <r>
      <rPr>
        <sz val="9"/>
        <color indexed="8"/>
        <rFont val="Arial"/>
        <family val="2"/>
      </rPr>
      <t>Function 1</t>
    </r>
  </si>
  <si>
    <r>
      <rPr>
        <sz val="9"/>
        <color indexed="8"/>
        <rFont val="Arial"/>
        <family val="2"/>
      </rPr>
      <t>Function 2</t>
    </r>
  </si>
  <si>
    <r>
      <rPr>
        <sz val="9"/>
        <color indexed="8"/>
        <rFont val="Arial"/>
        <family val="2"/>
      </rPr>
      <t>p</t>
    </r>
  </si>
  <si>
    <r>
      <rPr>
        <sz val="9"/>
        <color indexed="8"/>
        <rFont val="Arial"/>
        <family val="2"/>
      </rPr>
      <t>df</t>
    </r>
  </si>
  <si>
    <r>
      <rPr>
        <sz val="9"/>
        <color indexed="8"/>
        <rFont val="Arial"/>
        <family val="2"/>
      </rPr>
      <t>Original</t>
    </r>
  </si>
  <si>
    <r>
      <rPr>
        <sz val="9"/>
        <color indexed="8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**</t>
    </r>
  </si>
  <si>
    <r>
      <rPr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**</t>
    </r>
  </si>
  <si>
    <r>
      <rPr>
        <sz val="9"/>
        <color indexed="8"/>
        <rFont val="Arial"/>
        <family val="2"/>
      </rPr>
      <t>ungrouped</t>
    </r>
  </si>
  <si>
    <r>
      <rPr>
        <sz val="9"/>
        <color indexed="8"/>
        <rFont val="Arial"/>
        <family val="2"/>
      </rPr>
      <t>Cross-validated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</si>
  <si>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For the original data, squared Mahalanobis distance is based on canonical functions.
 For the cross-validated data, squared Mahalanobis distance is based on observations.</t>
    </r>
  </si>
  <si>
    <r>
      <rPr>
        <sz val="9"/>
        <color indexed="8"/>
        <rFont val="Arial"/>
        <family val="2"/>
      </rPr>
      <t>**. Misclassified case</t>
    </r>
  </si>
  <si>
    <r>
      <rPr>
        <sz val="9"/>
        <color indexed="8"/>
        <rFont val="Arial"/>
        <family val="2"/>
      </rPr>
      <t>a. Cross validation is done only for those cases in the analysis. In cross validation, each case is classified by the functions derived from all cases other than that case.</t>
    </r>
  </si>
  <si>
    <r>
      <rPr>
        <b/>
        <sz val="9"/>
        <color indexed="8"/>
        <rFont val="Arial Bold"/>
      </rPr>
      <t>Pooled Within-Groups Matrices</t>
    </r>
    <r>
      <rPr>
        <b/>
        <vertAlign val="superscript"/>
        <sz val="9"/>
        <color indexed="8"/>
        <rFont val="Arial Bold"/>
      </rPr>
      <t>a</t>
    </r>
  </si>
  <si>
    <r>
      <rPr>
        <sz val="9"/>
        <color indexed="8"/>
        <rFont val="Arial"/>
        <family val="2"/>
      </rPr>
      <t>Sepal Length</t>
    </r>
  </si>
  <si>
    <r>
      <rPr>
        <sz val="9"/>
        <color indexed="8"/>
        <rFont val="Arial"/>
        <family val="2"/>
      </rPr>
      <t>Sepal Width</t>
    </r>
  </si>
  <si>
    <r>
      <rPr>
        <sz val="9"/>
        <color indexed="8"/>
        <rFont val="Arial"/>
        <family val="2"/>
      </rPr>
      <t>Petal Length</t>
    </r>
  </si>
  <si>
    <r>
      <rPr>
        <sz val="9"/>
        <color indexed="8"/>
        <rFont val="Arial"/>
        <family val="2"/>
      </rPr>
      <t>Petal Width</t>
    </r>
  </si>
  <si>
    <r>
      <rPr>
        <sz val="9"/>
        <color indexed="8"/>
        <rFont val="Arial"/>
        <family val="2"/>
      </rPr>
      <t>Covariance</t>
    </r>
  </si>
  <si>
    <r>
      <rPr>
        <sz val="9"/>
        <color indexed="8"/>
        <rFont val="Arial"/>
        <family val="2"/>
      </rPr>
      <t>a. The covariance matrix has 147 degrees of freedom.</t>
    </r>
  </si>
  <si>
    <r>
      <rPr>
        <b/>
        <sz val="9"/>
        <color indexed="8"/>
        <rFont val="Arial Bold"/>
      </rPr>
      <t>Covariance Matrices</t>
    </r>
    <r>
      <rPr>
        <b/>
        <vertAlign val="superscript"/>
        <sz val="9"/>
        <color indexed="8"/>
        <rFont val="Arial Bold"/>
      </rPr>
      <t>a</t>
    </r>
  </si>
  <si>
    <r>
      <rPr>
        <sz val="9"/>
        <color indexed="8"/>
        <rFont val="Arial"/>
        <family val="2"/>
      </rPr>
      <t>Setosa=1, Versicolor=2, Virginica=3</t>
    </r>
  </si>
  <si>
    <r>
      <rPr>
        <sz val="9"/>
        <color indexed="8"/>
        <rFont val="Arial"/>
        <family val="2"/>
      </rPr>
      <t>Setosa</t>
    </r>
  </si>
  <si>
    <r>
      <rPr>
        <sz val="9"/>
        <color indexed="8"/>
        <rFont val="Arial"/>
        <family val="2"/>
      </rPr>
      <t>Versicolor</t>
    </r>
  </si>
  <si>
    <r>
      <rPr>
        <sz val="9"/>
        <color indexed="8"/>
        <rFont val="Arial"/>
        <family val="2"/>
      </rPr>
      <t>Virginica</t>
    </r>
  </si>
  <si>
    <r>
      <rPr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</si>
  <si>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a. The total covariance matrix has 149 degrees of freedom.</t>
    </r>
  </si>
  <si>
    <r>
      <rPr>
        <b/>
        <sz val="9"/>
        <color indexed="8"/>
        <rFont val="Arial Bold"/>
      </rPr>
      <t>Multiple Comparisons</t>
    </r>
  </si>
  <si>
    <r>
      <rPr>
        <sz val="9"/>
        <color indexed="8"/>
        <rFont val="Arial"/>
        <family val="2"/>
      </rPr>
      <t>Dependent Variable</t>
    </r>
  </si>
  <si>
    <r>
      <rPr>
        <sz val="9"/>
        <color indexed="8"/>
        <rFont val="Arial"/>
        <family val="2"/>
      </rPr>
      <t>(I) Setosa, Versicolor, Virginica</t>
    </r>
  </si>
  <si>
    <r>
      <rPr>
        <sz val="9"/>
        <color indexed="8"/>
        <rFont val="Arial"/>
        <family val="2"/>
      </rPr>
      <t>(J) Setosa, Versicolor, Virginica</t>
    </r>
  </si>
  <si>
    <r>
      <rPr>
        <sz val="9"/>
        <color indexed="8"/>
        <rFont val="Arial"/>
        <family val="2"/>
      </rPr>
      <t>Mean Difference (I-J)</t>
    </r>
  </si>
  <si>
    <r>
      <rPr>
        <sz val="9"/>
        <color indexed="8"/>
        <rFont val="Arial"/>
        <family val="2"/>
      </rPr>
      <t>Std. Error</t>
    </r>
  </si>
  <si>
    <r>
      <rPr>
        <sz val="9"/>
        <color indexed="8"/>
        <rFont val="Arial"/>
        <family val="2"/>
      </rPr>
      <t>Sig.</t>
    </r>
  </si>
  <si>
    <r>
      <rPr>
        <sz val="9"/>
        <color indexed="8"/>
        <rFont val="Arial"/>
        <family val="2"/>
      </rPr>
      <t>95% Confidence Interval</t>
    </r>
  </si>
  <si>
    <r>
      <rPr>
        <sz val="9"/>
        <color indexed="8"/>
        <rFont val="Arial"/>
        <family val="2"/>
      </rPr>
      <t>Lower Bound</t>
    </r>
  </si>
  <si>
    <r>
      <rPr>
        <sz val="9"/>
        <color indexed="8"/>
        <rFont val="Arial"/>
        <family val="2"/>
      </rPr>
      <t>Upper Bound</t>
    </r>
  </si>
  <si>
    <r>
      <rPr>
        <sz val="9"/>
        <color indexed="8"/>
        <rFont val="Arial"/>
        <family val="2"/>
      </rPr>
      <t>Tukey HSD</t>
    </r>
  </si>
  <si>
    <r>
      <rPr>
        <sz val="9"/>
        <color indexed="8"/>
        <rFont val="Arial"/>
        <family val="2"/>
      </rPr>
      <t>setosa</t>
    </r>
  </si>
  <si>
    <r>
      <rPr>
        <sz val="9"/>
        <color indexed="8"/>
        <rFont val="Arial"/>
        <family val="2"/>
      </rPr>
      <t>versiclr</t>
    </r>
  </si>
  <si>
    <r>
      <rPr>
        <sz val="9"/>
        <color indexed="8"/>
        <rFont val="Arial"/>
        <family val="2"/>
      </rPr>
      <t>-.930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</si>
  <si>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virgnica</t>
    </r>
  </si>
  <si>
    <r>
      <rPr>
        <sz val="9"/>
        <color indexed="8"/>
        <rFont val="Arial"/>
        <family val="2"/>
      </rPr>
      <t>-1.582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</si>
  <si>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.930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</si>
  <si>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-.652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</si>
  <si>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1.582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</si>
  <si>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.652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</si>
  <si>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Bonferroni</t>
    </r>
  </si>
  <si>
    <r>
      <rPr>
        <sz val="9"/>
        <color indexed="8"/>
        <rFont val="Arial"/>
        <family val="2"/>
      </rPr>
      <t>.658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</si>
  <si>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.454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</si>
  <si>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-.658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</si>
  <si>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-.204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</si>
  <si>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-.454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</si>
  <si>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.204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</si>
  <si>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-2.798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</si>
  <si>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-4.090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</si>
  <si>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2.798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</si>
  <si>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-1.292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</si>
  <si>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4.090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</si>
  <si>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1.292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</si>
  <si>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-1.080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</si>
  <si>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-1.780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</si>
  <si>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1.080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</si>
  <si>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-.700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</si>
  <si>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1.780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</si>
  <si>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.700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</si>
  <si>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Based on observed means.
 The error term is Mean Square(Error) = .042.</t>
    </r>
  </si>
  <si>
    <r>
      <rPr>
        <sz val="9"/>
        <color indexed="8"/>
        <rFont val="Arial"/>
        <family val="2"/>
      </rPr>
      <t>*. The mean difference is significant at the .05 level.</t>
    </r>
  </si>
  <si>
    <t>SPSS Output</t>
  </si>
  <si>
    <t>Predicted</t>
  </si>
  <si>
    <t>Discriminant</t>
  </si>
  <si>
    <t>Probability</t>
  </si>
  <si>
    <t>Group 1</t>
  </si>
  <si>
    <t>Group 2</t>
  </si>
  <si>
    <t>Group 3</t>
  </si>
  <si>
    <t>Species</t>
  </si>
  <si>
    <t>SPSS calculated variables in the data set</t>
  </si>
  <si>
    <t>Case</t>
  </si>
  <si>
    <t>Number</t>
  </si>
  <si>
    <t>Sig.</t>
  </si>
  <si>
    <r>
      <rPr>
        <b/>
        <sz val="9"/>
        <color indexed="8"/>
        <rFont val="Arial Bold"/>
      </rPr>
      <t>Tests of Normality</t>
    </r>
  </si>
  <si>
    <r>
      <rPr>
        <sz val="9"/>
        <color indexed="8"/>
        <rFont val="Arial"/>
        <family val="2"/>
      </rPr>
      <t>Setosa, Versicolor, Virginica</t>
    </r>
  </si>
  <si>
    <r>
      <rPr>
        <sz val="9"/>
        <color indexed="8"/>
        <rFont val="Arial"/>
        <family val="2"/>
      </rPr>
      <t>Kolmogorov-Smirnov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</si>
  <si>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Shapiro-Wilk</t>
    </r>
  </si>
  <si>
    <r>
      <rPr>
        <sz val="9"/>
        <color indexed="8"/>
        <rFont val="Arial"/>
        <family val="2"/>
      </rPr>
      <t>Statistic</t>
    </r>
  </si>
  <si>
    <r>
      <rPr>
        <sz val="9"/>
        <color indexed="8"/>
        <rFont val="Arial"/>
        <family val="2"/>
      </rPr>
      <t>.200</t>
    </r>
    <r>
      <rPr>
        <vertAlign val="superscript"/>
        <sz val="9"/>
        <color indexed="8"/>
        <rFont val="Arial"/>
        <family val="2"/>
      </rPr>
      <t>*</t>
    </r>
  </si>
  <si>
    <r>
      <rPr>
        <sz val="9"/>
        <color indexed="8"/>
        <rFont val="Arial"/>
        <family val="2"/>
      </rPr>
      <t>a. Lilliefors Significance Correction</t>
    </r>
  </si>
  <si>
    <r>
      <rPr>
        <sz val="9"/>
        <color indexed="8"/>
        <rFont val="Arial"/>
        <family val="2"/>
      </rPr>
      <t>*. This is a lower bound of the true significance.</t>
    </r>
  </si>
  <si>
    <r>
      <t xml:space="preserve">Not normal with </t>
    </r>
    <r>
      <rPr>
        <sz val="10"/>
        <color indexed="10"/>
        <rFont val="Symbol"/>
        <family val="1"/>
        <charset val="2"/>
      </rPr>
      <t>a</t>
    </r>
    <r>
      <rPr>
        <sz val="10"/>
        <color indexed="10"/>
        <rFont val="Arial"/>
        <family val="2"/>
      </rPr>
      <t>=.05</t>
    </r>
  </si>
  <si>
    <r>
      <t xml:space="preserve">Not normal with </t>
    </r>
    <r>
      <rPr>
        <sz val="10"/>
        <color indexed="10"/>
        <rFont val="Symbol"/>
        <family val="1"/>
        <charset val="2"/>
      </rPr>
      <t>a</t>
    </r>
    <r>
      <rPr>
        <sz val="10"/>
        <color indexed="10"/>
        <rFont val="Arial"/>
        <family val="2"/>
      </rPr>
      <t>=.06</t>
    </r>
    <r>
      <rPr>
        <sz val="11"/>
        <color indexed="8"/>
        <rFont val="Calibri"/>
        <family val="2"/>
      </rPr>
      <t/>
    </r>
  </si>
  <si>
    <t>Results from   Analyze &gt; Descriptive Statistics &gt; Explore</t>
  </si>
  <si>
    <r>
      <rPr>
        <b/>
        <sz val="9"/>
        <color indexed="8"/>
        <rFont val="Arial Bold"/>
      </rPr>
      <t>Test of Homogeneity of Variance</t>
    </r>
  </si>
  <si>
    <r>
      <rPr>
        <sz val="9"/>
        <color indexed="8"/>
        <rFont val="Arial"/>
        <family val="2"/>
      </rPr>
      <t>Levene Statistic</t>
    </r>
  </si>
  <si>
    <r>
      <rPr>
        <sz val="9"/>
        <color indexed="8"/>
        <rFont val="Arial"/>
        <family val="2"/>
      </rPr>
      <t>df1</t>
    </r>
  </si>
  <si>
    <r>
      <rPr>
        <sz val="9"/>
        <color indexed="8"/>
        <rFont val="Arial"/>
        <family val="2"/>
      </rPr>
      <t>df2</t>
    </r>
  </si>
  <si>
    <r>
      <rPr>
        <sz val="9"/>
        <color indexed="8"/>
        <rFont val="Arial"/>
        <family val="2"/>
      </rPr>
      <t>Based on Mean</t>
    </r>
  </si>
  <si>
    <r>
      <rPr>
        <sz val="9"/>
        <color indexed="8"/>
        <rFont val="Arial"/>
        <family val="2"/>
      </rPr>
      <t>Based on Median</t>
    </r>
  </si>
  <si>
    <r>
      <rPr>
        <sz val="9"/>
        <color indexed="8"/>
        <rFont val="Arial"/>
        <family val="2"/>
      </rPr>
      <t>Based on Median and with adjusted df</t>
    </r>
  </si>
  <si>
    <r>
      <rPr>
        <sz val="9"/>
        <color indexed="8"/>
        <rFont val="Arial"/>
        <family val="2"/>
      </rPr>
      <t>Based on trimmed mean</t>
    </r>
  </si>
  <si>
    <t>To get these copied into Excel I copied the graph from SPSS then saved into Word then I copied it in Word and saved it in Excel.</t>
  </si>
  <si>
    <r>
      <rPr>
        <sz val="9"/>
        <color indexed="8"/>
        <rFont val="Courier New"/>
        <family val="3"/>
      </rPr>
      <t>Petal Width Stem-and-Leaf Plot for</t>
    </r>
  </si>
  <si>
    <r>
      <rPr>
        <sz val="9"/>
        <color indexed="8"/>
        <rFont val="Courier New"/>
        <family val="3"/>
      </rPr>
      <t xml:space="preserve"> Frequency    Stem &amp;  Leaf</t>
    </r>
  </si>
  <si>
    <r>
      <rPr>
        <sz val="9"/>
        <color indexed="8"/>
        <rFont val="Courier New"/>
        <family val="3"/>
      </rPr>
      <t xml:space="preserve">     5.00        1 .  00000</t>
    </r>
  </si>
  <si>
    <r>
      <rPr>
        <sz val="9"/>
        <color indexed="8"/>
        <rFont val="Courier New"/>
        <family val="3"/>
      </rPr>
      <t xml:space="preserve">    29.00        2 .  00000000000000000000000000000</t>
    </r>
  </si>
  <si>
    <r>
      <rPr>
        <sz val="9"/>
        <color indexed="8"/>
        <rFont val="Courier New"/>
        <family val="3"/>
      </rPr>
      <t xml:space="preserve">     7.00        3 .  0000000</t>
    </r>
  </si>
  <si>
    <r>
      <rPr>
        <sz val="9"/>
        <color indexed="8"/>
        <rFont val="Courier New"/>
        <family val="3"/>
      </rPr>
      <t xml:space="preserve">     7.00        4 .  0000000</t>
    </r>
  </si>
  <si>
    <r>
      <rPr>
        <sz val="9"/>
        <color indexed="8"/>
        <rFont val="Courier New"/>
        <family val="3"/>
      </rPr>
      <t xml:space="preserve">     2.00 Extremes    (&gt;=.50)</t>
    </r>
  </si>
  <si>
    <r>
      <rPr>
        <sz val="9"/>
        <color indexed="8"/>
        <rFont val="Courier New"/>
        <family val="3"/>
      </rPr>
      <t xml:space="preserve">     7.00       10 .  0000000</t>
    </r>
  </si>
  <si>
    <r>
      <rPr>
        <sz val="9"/>
        <color indexed="8"/>
        <rFont val="Courier New"/>
        <family val="3"/>
      </rPr>
      <t xml:space="preserve">     3.00       11 .  000</t>
    </r>
  </si>
  <si>
    <r>
      <rPr>
        <sz val="9"/>
        <color indexed="8"/>
        <rFont val="Courier New"/>
        <family val="3"/>
      </rPr>
      <t xml:space="preserve">     5.00       12 .  00000</t>
    </r>
  </si>
  <si>
    <r>
      <rPr>
        <sz val="9"/>
        <color indexed="8"/>
        <rFont val="Courier New"/>
        <family val="3"/>
      </rPr>
      <t xml:space="preserve">    13.00       13 .  0000000000000</t>
    </r>
  </si>
  <si>
    <r>
      <rPr>
        <sz val="9"/>
        <color indexed="8"/>
        <rFont val="Courier New"/>
        <family val="3"/>
      </rPr>
      <t xml:space="preserve">     7.00       14 .  0000000</t>
    </r>
  </si>
  <si>
    <r>
      <rPr>
        <sz val="9"/>
        <color indexed="8"/>
        <rFont val="Courier New"/>
        <family val="3"/>
      </rPr>
      <t xml:space="preserve">    10.00       15 .  0000000000</t>
    </r>
  </si>
  <si>
    <r>
      <rPr>
        <sz val="9"/>
        <color indexed="8"/>
        <rFont val="Courier New"/>
        <family val="3"/>
      </rPr>
      <t xml:space="preserve">     3.00       16 .  000</t>
    </r>
  </si>
  <si>
    <r>
      <rPr>
        <sz val="9"/>
        <color indexed="8"/>
        <rFont val="Courier New"/>
        <family val="3"/>
      </rPr>
      <t xml:space="preserve">     1.00       17 .  0</t>
    </r>
  </si>
  <si>
    <r>
      <rPr>
        <sz val="9"/>
        <color indexed="8"/>
        <rFont val="Courier New"/>
        <family val="3"/>
      </rPr>
      <t xml:space="preserve">     1.00       18 .  0</t>
    </r>
  </si>
  <si>
    <r>
      <rPr>
        <sz val="9"/>
        <color indexed="8"/>
        <rFont val="Courier New"/>
        <family val="3"/>
      </rPr>
      <t xml:space="preserve">species= </t>
    </r>
    <r>
      <rPr>
        <b/>
        <sz val="12"/>
        <color indexed="62"/>
        <rFont val="Courier New"/>
        <family val="3"/>
      </rPr>
      <t>setosa</t>
    </r>
  </si>
  <si>
    <r>
      <rPr>
        <sz val="9"/>
        <color indexed="8"/>
        <rFont val="Courier New"/>
        <family val="3"/>
      </rPr>
      <t xml:space="preserve">species= </t>
    </r>
    <r>
      <rPr>
        <b/>
        <sz val="12"/>
        <color indexed="62"/>
        <rFont val="Courier New"/>
        <family val="3"/>
      </rPr>
      <t>versiclr</t>
    </r>
  </si>
  <si>
    <r>
      <rPr>
        <b/>
        <sz val="9"/>
        <color indexed="8"/>
        <rFont val="Arial Bold"/>
      </rPr>
      <t>Test Results</t>
    </r>
  </si>
  <si>
    <r>
      <rPr>
        <sz val="9"/>
        <color indexed="8"/>
        <rFont val="Arial"/>
        <family val="2"/>
      </rPr>
      <t>Box's M</t>
    </r>
  </si>
  <si>
    <r>
      <rPr>
        <sz val="9"/>
        <color indexed="8"/>
        <rFont val="Arial"/>
        <family val="2"/>
      </rPr>
      <t>F</t>
    </r>
  </si>
  <si>
    <r>
      <rPr>
        <sz val="9"/>
        <color indexed="8"/>
        <rFont val="Arial"/>
        <family val="2"/>
      </rPr>
      <t>Approx.</t>
    </r>
  </si>
  <si>
    <t>Tests null hypothesis of equal population covariance matrices.</t>
  </si>
  <si>
    <t xml:space="preserve">                                            Territorial Map</t>
  </si>
  <si>
    <t>Canonical Discriminant</t>
  </si>
  <si>
    <t xml:space="preserve">      -16.0     -12.0      -8.0      -4.0        .0       4.0       8.0      12.0      16.0</t>
  </si>
  <si>
    <t xml:space="preserve">          ┼─────────┼─────────┼─────────┼─────────┼─────────┼─────────┼─────────┼─────────┼</t>
  </si>
  <si>
    <t xml:space="preserve">    16.0 ┼                                     13                                          ┼</t>
  </si>
  <si>
    <t xml:space="preserve">         │                                     13                                          │</t>
  </si>
  <si>
    <t xml:space="preserve">         │                                     123                                         │</t>
  </si>
  <si>
    <t xml:space="preserve">         │                                    1223                                         │</t>
  </si>
  <si>
    <t xml:space="preserve">         │                                    12 23                                        │</t>
  </si>
  <si>
    <t xml:space="preserve">    12.0 ┼          ┼         ┼         ┼     12  23        ┼         ┼         ┼          ┼</t>
  </si>
  <si>
    <t xml:space="preserve">         │                                    12  23                                       │</t>
  </si>
  <si>
    <t xml:space="preserve">         │                                    12   23                                      │</t>
  </si>
  <si>
    <t xml:space="preserve">         │                                   12    23                                      │</t>
  </si>
  <si>
    <t xml:space="preserve">         │                                   12     23                                     │</t>
  </si>
  <si>
    <t xml:space="preserve">     8.0 ┼          ┼         ┼         ┼    12   ┼  23     ┼         ┼         ┼          ┼</t>
  </si>
  <si>
    <t xml:space="preserve">         │                                   12      23                                    │</t>
  </si>
  <si>
    <t xml:space="preserve">         │                                   12       23                                   │</t>
  </si>
  <si>
    <t xml:space="preserve">         │                                  12        23                                   │</t>
  </si>
  <si>
    <t xml:space="preserve">         │                                  12         23                                  │</t>
  </si>
  <si>
    <t xml:space="preserve">         │                                  12          23                                 │</t>
  </si>
  <si>
    <t xml:space="preserve">     4.0 ┼          ┼         ┼         ┼   12    ┼     23  ┼         ┼         ┼          ┼</t>
  </si>
  <si>
    <t xml:space="preserve">         │                                  12           23                                │</t>
  </si>
  <si>
    <t xml:space="preserve">         │                                 12             23                               │</t>
  </si>
  <si>
    <t xml:space="preserve">         │                                 12               23                             │</t>
  </si>
  <si>
    <t xml:space="preserve">         │                                12                 23                            │</t>
  </si>
  <si>
    <t xml:space="preserve">         │                                12                  23                           │</t>
  </si>
  <si>
    <t xml:space="preserve">    -4.0 ┼          ┼         ┼         ┼ 12      ┼         ┼ 23      ┼         ┼          ┼</t>
  </si>
  <si>
    <t xml:space="preserve">         │                                12                   23                          │</t>
  </si>
  <si>
    <t xml:space="preserve">         │                               12                     23                         │</t>
  </si>
  <si>
    <t xml:space="preserve">         │                               12                      23                        │</t>
  </si>
  <si>
    <t xml:space="preserve">    -8.0 ┼          ┼         ┼         ┼12       ┼         ┼    23   ┼         ┼          ┼</t>
  </si>
  <si>
    <t xml:space="preserve">         │                               12                       23                       │</t>
  </si>
  <si>
    <t xml:space="preserve">         │                              12                         23                      │</t>
  </si>
  <si>
    <t xml:space="preserve">         │                              12                          23                     │</t>
  </si>
  <si>
    <t xml:space="preserve">   -12.0 ┼          ┼         ┼         12        ┼         ┼        23         ┼          ┼</t>
  </si>
  <si>
    <t xml:space="preserve">         │                              12                           23                    │</t>
  </si>
  <si>
    <t xml:space="preserve">         │                              12                            23                   │</t>
  </si>
  <si>
    <t xml:space="preserve">         │                             12                             23                   │</t>
  </si>
  <si>
    <t xml:space="preserve">         │                             12                              23                  │</t>
  </si>
  <si>
    <t xml:space="preserve">   -16.0 ┼                             12                               23                 ┼</t>
  </si>
  <si>
    <t xml:space="preserve">                                   Canonical Discriminant Function 1</t>
  </si>
  <si>
    <r>
      <t xml:space="preserve">         │                                 12              23   </t>
    </r>
    <r>
      <rPr>
        <b/>
        <sz val="9"/>
        <color indexed="10"/>
        <rFont val="Courier New"/>
        <family val="3"/>
      </rPr>
      <t>*</t>
    </r>
    <r>
      <rPr>
        <sz val="9"/>
        <color indexed="8"/>
        <rFont val="Courier New"/>
        <family val="3"/>
      </rPr>
      <t xml:space="preserve">                          │</t>
    </r>
  </si>
  <si>
    <r>
      <t xml:space="preserve">      .0 ┼          ┼         ┼</t>
    </r>
    <r>
      <rPr>
        <b/>
        <sz val="9"/>
        <color indexed="10"/>
        <rFont val="Courier New"/>
        <family val="3"/>
      </rPr>
      <t>*</t>
    </r>
    <r>
      <rPr>
        <sz val="9"/>
        <color indexed="8"/>
        <rFont val="Courier New"/>
        <family val="3"/>
      </rPr>
      <t xml:space="preserve">        ┼  12     ┼        23         ┼         ┼          ┼</t>
    </r>
  </si>
  <si>
    <r>
      <t xml:space="preserve">         │                                 12          </t>
    </r>
    <r>
      <rPr>
        <b/>
        <sz val="9"/>
        <color indexed="10"/>
        <rFont val="Courier New"/>
        <family val="3"/>
      </rPr>
      <t>*</t>
    </r>
    <r>
      <rPr>
        <sz val="9"/>
        <color indexed="8"/>
        <rFont val="Courier New"/>
        <family val="3"/>
      </rPr>
      <t xml:space="preserve">    23                             │</t>
    </r>
  </si>
  <si>
    <t>species</t>
  </si>
  <si>
    <t>sepal_ln</t>
  </si>
  <si>
    <t>sepal_wd</t>
  </si>
  <si>
    <t>petal_ln</t>
  </si>
  <si>
    <t>petal_wd</t>
  </si>
  <si>
    <t>species_n</t>
  </si>
  <si>
    <t>setosa</t>
  </si>
  <si>
    <t>versiclr</t>
  </si>
  <si>
    <t>virgnica</t>
  </si>
  <si>
    <t>Classification Function Coefficients</t>
  </si>
  <si>
    <t xml:space="preserve"> </t>
  </si>
  <si>
    <t>Setosa=1, Versicolor=2, Virginica=3</t>
  </si>
  <si>
    <t>Setosa</t>
  </si>
  <si>
    <t>Versicolor</t>
  </si>
  <si>
    <t>Virginica</t>
  </si>
  <si>
    <t>Sepal Length</t>
  </si>
  <si>
    <t>Sepal Width</t>
  </si>
  <si>
    <t>Petal Length</t>
  </si>
  <si>
    <t>Petal Width</t>
  </si>
  <si>
    <t>(Constant)</t>
  </si>
  <si>
    <t>Fcn 1</t>
  </si>
  <si>
    <t>Fcn 2</t>
  </si>
  <si>
    <t>Fcn 3</t>
  </si>
  <si>
    <t>Calculated Function</t>
  </si>
  <si>
    <t xml:space="preserve">Function </t>
  </si>
  <si>
    <t>Classified</t>
  </si>
  <si>
    <t>SPSS</t>
  </si>
  <si>
    <t>Actual</t>
  </si>
  <si>
    <t>Closest</t>
  </si>
  <si>
    <t>Next</t>
  </si>
  <si>
    <t>Obs #</t>
  </si>
  <si>
    <r>
      <rPr>
        <b/>
        <sz val="11"/>
        <color indexed="60"/>
        <rFont val="Calibri"/>
        <family val="2"/>
      </rPr>
      <t>JMP</t>
    </r>
    <r>
      <rPr>
        <sz val="11"/>
        <color indexed="60"/>
        <rFont val="Calibri"/>
        <family val="2"/>
      </rPr>
      <t xml:space="preserve"> Squared Distances to each group</t>
    </r>
  </si>
  <si>
    <r>
      <rPr>
        <b/>
        <sz val="11"/>
        <color indexed="12"/>
        <rFont val="Calibri"/>
        <family val="2"/>
      </rPr>
      <t>SPSS</t>
    </r>
    <r>
      <rPr>
        <sz val="11"/>
        <color indexed="12"/>
        <rFont val="Calibri"/>
        <family val="2"/>
      </rPr>
      <t xml:space="preserve"> Squared Mahalanobis Distance to Centroid</t>
    </r>
  </si>
  <si>
    <t>|SPSS-JMP|</t>
  </si>
  <si>
    <t>JMP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</si>
</sst>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##0"/>
    <numFmt numFmtId="169" formatCode="####.000"/>
    <numFmt numFmtId="170" formatCode="####.000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  <charset val="2"/>
    </font>
    <font>
      <sz val="9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2"/>
      <name val="Courier New"/>
      <family val="3"/>
    </font>
    <font>
      <sz val="9"/>
      <color indexed="8"/>
      <name val="Courier New"/>
      <family val="3"/>
    </font>
    <font>
      <b/>
      <sz val="9"/>
      <color indexed="10"/>
      <name val="Courier New"/>
      <family val="3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12"/>
      <name val="Calibri"/>
      <family val="2"/>
    </font>
    <font>
      <b/>
      <sz val="11"/>
      <color indexed="60"/>
      <name val="Calibri"/>
      <family val="2"/>
    </font>
    <font>
      <b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4" tint="-0.249977111117893"/>
      <name val="Calibri"/>
      <family val="2"/>
      <scheme val="minor"/>
    </font>
    <font>
      <sz val="9"/>
      <color rgb="FFFF0000"/>
      <name val="Arial"/>
      <family val="2"/>
    </font>
    <font>
      <sz val="9"/>
      <color rgb="FF000000"/>
      <name val="Courier New"/>
      <family val="3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</cellStyleXfs>
  <cellXfs count="299">
    <xf numFmtId="0" fontId="0" fillId="0" borderId="0" xfId="0"/>
    <xf numFmtId="0" fontId="3" fillId="2" borderId="0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left" vertical="top" wrapText="1"/>
    </xf>
    <xf numFmtId="168" fontId="4" fillId="2" borderId="9" xfId="2" applyNumberFormat="1" applyFont="1" applyFill="1" applyBorder="1" applyAlignment="1">
      <alignment horizontal="right" vertical="center"/>
    </xf>
    <xf numFmtId="168" fontId="4" fillId="2" borderId="10" xfId="2" applyNumberFormat="1" applyFont="1" applyFill="1" applyBorder="1" applyAlignment="1">
      <alignment horizontal="right" vertical="center"/>
    </xf>
    <xf numFmtId="0" fontId="4" fillId="2" borderId="11" xfId="2" applyFont="1" applyFill="1" applyBorder="1" applyAlignment="1">
      <alignment horizontal="left" vertical="top" wrapText="1"/>
    </xf>
    <xf numFmtId="168" fontId="4" fillId="2" borderId="12" xfId="2" applyNumberFormat="1" applyFont="1" applyFill="1" applyBorder="1" applyAlignment="1">
      <alignment horizontal="right" vertical="center"/>
    </xf>
    <xf numFmtId="168" fontId="4" fillId="2" borderId="13" xfId="2" applyNumberFormat="1" applyFont="1" applyFill="1" applyBorder="1" applyAlignment="1">
      <alignment horizontal="right" vertical="center"/>
    </xf>
    <xf numFmtId="168" fontId="5" fillId="2" borderId="13" xfId="2" applyNumberFormat="1" applyFont="1" applyFill="1" applyBorder="1" applyAlignment="1">
      <alignment horizontal="right" vertical="center"/>
    </xf>
    <xf numFmtId="0" fontId="4" fillId="2" borderId="14" xfId="2" applyFont="1" applyFill="1" applyBorder="1" applyAlignment="1">
      <alignment horizontal="left" vertical="top" wrapText="1"/>
    </xf>
    <xf numFmtId="0" fontId="4" fillId="2" borderId="15" xfId="2" applyFont="1" applyFill="1" applyBorder="1" applyAlignment="1">
      <alignment vertical="center" wrapText="1"/>
    </xf>
    <xf numFmtId="168" fontId="4" fillId="2" borderId="16" xfId="2" applyNumberFormat="1" applyFont="1" applyFill="1" applyBorder="1" applyAlignment="1">
      <alignment horizontal="right" vertical="center"/>
    </xf>
    <xf numFmtId="0" fontId="4" fillId="2" borderId="17" xfId="2" applyFont="1" applyFill="1" applyBorder="1" applyAlignment="1">
      <alignment horizontal="left" vertical="top" wrapText="1"/>
    </xf>
    <xf numFmtId="168" fontId="4" fillId="2" borderId="18" xfId="2" applyNumberFormat="1" applyFont="1" applyFill="1" applyBorder="1" applyAlignment="1">
      <alignment horizontal="right" vertical="center"/>
    </xf>
    <xf numFmtId="168" fontId="4" fillId="2" borderId="19" xfId="2" applyNumberFormat="1" applyFont="1" applyFill="1" applyBorder="1" applyAlignment="1">
      <alignment horizontal="right" vertical="center"/>
    </xf>
    <xf numFmtId="0" fontId="3" fillId="2" borderId="19" xfId="2" applyFont="1" applyFill="1" applyBorder="1" applyAlignment="1">
      <alignment horizontal="center" vertical="center"/>
    </xf>
    <xf numFmtId="0" fontId="3" fillId="2" borderId="20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left" vertical="top" wrapText="1"/>
    </xf>
    <xf numFmtId="168" fontId="4" fillId="2" borderId="23" xfId="2" applyNumberFormat="1" applyFont="1" applyFill="1" applyBorder="1" applyAlignment="1">
      <alignment horizontal="right" vertical="center"/>
    </xf>
    <xf numFmtId="168" fontId="4" fillId="2" borderId="6" xfId="2" applyNumberFormat="1" applyFont="1" applyFill="1" applyBorder="1" applyAlignment="1">
      <alignment horizontal="right" vertical="center"/>
    </xf>
    <xf numFmtId="0" fontId="6" fillId="2" borderId="0" xfId="4" applyFont="1" applyFill="1" applyBorder="1" applyAlignment="1">
      <alignment horizontal="center" vertical="center"/>
    </xf>
    <xf numFmtId="0" fontId="2" fillId="0" borderId="0" xfId="4"/>
    <xf numFmtId="0" fontId="6" fillId="2" borderId="24" xfId="4" applyFont="1" applyFill="1" applyBorder="1" applyAlignment="1">
      <alignment horizontal="center" vertical="center"/>
    </xf>
    <xf numFmtId="0" fontId="6" fillId="2" borderId="25" xfId="4" applyFont="1" applyFill="1" applyBorder="1" applyAlignment="1">
      <alignment horizontal="center" vertical="center"/>
    </xf>
    <xf numFmtId="0" fontId="4" fillId="2" borderId="26" xfId="4" applyFont="1" applyFill="1" applyBorder="1" applyAlignment="1">
      <alignment horizontal="center" wrapText="1"/>
    </xf>
    <xf numFmtId="0" fontId="4" fillId="2" borderId="27" xfId="4" applyFont="1" applyFill="1" applyBorder="1" applyAlignment="1">
      <alignment horizontal="center" wrapText="1"/>
    </xf>
    <xf numFmtId="0" fontId="4" fillId="2" borderId="28" xfId="4" applyFont="1" applyFill="1" applyBorder="1" applyAlignment="1">
      <alignment horizontal="center" wrapText="1"/>
    </xf>
    <xf numFmtId="0" fontId="4" fillId="2" borderId="8" xfId="4" applyFont="1" applyFill="1" applyBorder="1" applyAlignment="1">
      <alignment horizontal="left" vertical="top" wrapText="1"/>
    </xf>
    <xf numFmtId="169" fontId="4" fillId="2" borderId="9" xfId="4" applyNumberFormat="1" applyFont="1" applyFill="1" applyBorder="1" applyAlignment="1">
      <alignment horizontal="right" vertical="center"/>
    </xf>
    <xf numFmtId="169" fontId="4" fillId="2" borderId="10" xfId="4" applyNumberFormat="1" applyFont="1" applyFill="1" applyBorder="1" applyAlignment="1">
      <alignment horizontal="right" vertical="center"/>
    </xf>
    <xf numFmtId="169" fontId="4" fillId="2" borderId="29" xfId="4" applyNumberFormat="1" applyFont="1" applyFill="1" applyBorder="1" applyAlignment="1">
      <alignment horizontal="right" vertical="center"/>
    </xf>
    <xf numFmtId="0" fontId="4" fillId="2" borderId="11" xfId="4" applyFont="1" applyFill="1" applyBorder="1" applyAlignment="1">
      <alignment horizontal="left" vertical="top" wrapText="1"/>
    </xf>
    <xf numFmtId="169" fontId="4" fillId="2" borderId="12" xfId="4" applyNumberFormat="1" applyFont="1" applyFill="1" applyBorder="1" applyAlignment="1">
      <alignment horizontal="right" vertical="center"/>
    </xf>
    <xf numFmtId="169" fontId="4" fillId="2" borderId="13" xfId="4" applyNumberFormat="1" applyFont="1" applyFill="1" applyBorder="1" applyAlignment="1">
      <alignment horizontal="right" vertical="center"/>
    </xf>
    <xf numFmtId="169" fontId="4" fillId="2" borderId="21" xfId="4" applyNumberFormat="1" applyFont="1" applyFill="1" applyBorder="1" applyAlignment="1">
      <alignment horizontal="right" vertical="center"/>
    </xf>
    <xf numFmtId="0" fontId="4" fillId="2" borderId="22" xfId="4" applyFont="1" applyFill="1" applyBorder="1" applyAlignment="1">
      <alignment horizontal="left" vertical="top" wrapText="1"/>
    </xf>
    <xf numFmtId="169" fontId="4" fillId="2" borderId="23" xfId="4" applyNumberFormat="1" applyFont="1" applyFill="1" applyBorder="1" applyAlignment="1">
      <alignment horizontal="right" vertical="center"/>
    </xf>
    <xf numFmtId="169" fontId="4" fillId="2" borderId="6" xfId="4" applyNumberFormat="1" applyFont="1" applyFill="1" applyBorder="1" applyAlignment="1">
      <alignment horizontal="right" vertical="center"/>
    </xf>
    <xf numFmtId="169" fontId="4" fillId="2" borderId="7" xfId="4" applyNumberFormat="1" applyFont="1" applyFill="1" applyBorder="1" applyAlignment="1">
      <alignment horizontal="right" vertical="center"/>
    </xf>
    <xf numFmtId="0" fontId="4" fillId="2" borderId="14" xfId="4" applyFont="1" applyFill="1" applyBorder="1" applyAlignment="1">
      <alignment horizontal="left" vertical="top" wrapText="1"/>
    </xf>
    <xf numFmtId="169" fontId="4" fillId="2" borderId="15" xfId="4" applyNumberFormat="1" applyFont="1" applyFill="1" applyBorder="1" applyAlignment="1">
      <alignment horizontal="right" vertical="center"/>
    </xf>
    <xf numFmtId="169" fontId="4" fillId="2" borderId="16" xfId="4" applyNumberFormat="1" applyFont="1" applyFill="1" applyBorder="1" applyAlignment="1">
      <alignment horizontal="right" vertical="center"/>
    </xf>
    <xf numFmtId="169" fontId="4" fillId="2" borderId="30" xfId="4" applyNumberFormat="1" applyFont="1" applyFill="1" applyBorder="1" applyAlignment="1">
      <alignment horizontal="right" vertical="center"/>
    </xf>
    <xf numFmtId="0" fontId="4" fillId="2" borderId="17" xfId="4" applyFont="1" applyFill="1" applyBorder="1" applyAlignment="1">
      <alignment horizontal="left" vertical="top" wrapText="1"/>
    </xf>
    <xf numFmtId="169" fontId="4" fillId="2" borderId="18" xfId="4" applyNumberFormat="1" applyFont="1" applyFill="1" applyBorder="1" applyAlignment="1">
      <alignment horizontal="right" vertical="center"/>
    </xf>
    <xf numFmtId="169" fontId="4" fillId="2" borderId="19" xfId="4" applyNumberFormat="1" applyFont="1" applyFill="1" applyBorder="1" applyAlignment="1">
      <alignment horizontal="right" vertical="center"/>
    </xf>
    <xf numFmtId="169" fontId="4" fillId="2" borderId="20" xfId="4" applyNumberFormat="1" applyFont="1" applyFill="1" applyBorder="1" applyAlignment="1">
      <alignment horizontal="right" vertical="center"/>
    </xf>
    <xf numFmtId="0" fontId="3" fillId="2" borderId="0" xfId="5" applyFont="1" applyFill="1" applyBorder="1" applyAlignment="1">
      <alignment horizontal="center" vertical="center"/>
    </xf>
    <xf numFmtId="0" fontId="4" fillId="2" borderId="3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8" xfId="5" applyFont="1" applyFill="1" applyBorder="1" applyAlignment="1">
      <alignment horizontal="left" vertical="top" wrapText="1"/>
    </xf>
    <xf numFmtId="0" fontId="4" fillId="2" borderId="14" xfId="5" applyFont="1" applyFill="1" applyBorder="1" applyAlignment="1">
      <alignment horizontal="left" vertical="top" wrapText="1"/>
    </xf>
    <xf numFmtId="0" fontId="4" fillId="2" borderId="17" xfId="5" applyFont="1" applyFill="1" applyBorder="1" applyAlignment="1">
      <alignment horizontal="left" vertical="top" wrapText="1"/>
    </xf>
    <xf numFmtId="0" fontId="4" fillId="2" borderId="22" xfId="5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69" fontId="4" fillId="2" borderId="10" xfId="2" applyNumberFormat="1" applyFont="1" applyFill="1" applyBorder="1" applyAlignment="1">
      <alignment horizontal="center" vertical="center"/>
    </xf>
    <xf numFmtId="169" fontId="4" fillId="2" borderId="13" xfId="2" applyNumberFormat="1" applyFont="1" applyFill="1" applyBorder="1" applyAlignment="1">
      <alignment horizontal="center" vertical="center"/>
    </xf>
    <xf numFmtId="169" fontId="4" fillId="2" borderId="16" xfId="2" applyNumberFormat="1" applyFont="1" applyFill="1" applyBorder="1" applyAlignment="1">
      <alignment horizontal="center" vertical="center"/>
    </xf>
    <xf numFmtId="169" fontId="4" fillId="2" borderId="19" xfId="2" applyNumberFormat="1" applyFont="1" applyFill="1" applyBorder="1" applyAlignment="1">
      <alignment horizontal="center" vertical="center"/>
    </xf>
    <xf numFmtId="169" fontId="4" fillId="2" borderId="6" xfId="2" applyNumberFormat="1" applyFont="1" applyFill="1" applyBorder="1" applyAlignment="1">
      <alignment horizontal="center" vertical="center"/>
    </xf>
    <xf numFmtId="168" fontId="4" fillId="2" borderId="10" xfId="2" applyNumberFormat="1" applyFont="1" applyFill="1" applyBorder="1" applyAlignment="1">
      <alignment horizontal="center" vertical="center"/>
    </xf>
    <xf numFmtId="168" fontId="4" fillId="2" borderId="13" xfId="2" applyNumberFormat="1" applyFont="1" applyFill="1" applyBorder="1" applyAlignment="1">
      <alignment horizontal="center" vertical="center"/>
    </xf>
    <xf numFmtId="168" fontId="4" fillId="2" borderId="16" xfId="2" applyNumberFormat="1" applyFont="1" applyFill="1" applyBorder="1" applyAlignment="1">
      <alignment horizontal="center" vertical="center"/>
    </xf>
    <xf numFmtId="168" fontId="4" fillId="2" borderId="19" xfId="2" applyNumberFormat="1" applyFont="1" applyFill="1" applyBorder="1" applyAlignment="1">
      <alignment horizontal="center" vertical="center"/>
    </xf>
    <xf numFmtId="168" fontId="4" fillId="2" borderId="6" xfId="2" applyNumberFormat="1" applyFont="1" applyFill="1" applyBorder="1" applyAlignment="1">
      <alignment horizontal="center" vertical="center"/>
    </xf>
    <xf numFmtId="169" fontId="4" fillId="2" borderId="29" xfId="2" applyNumberFormat="1" applyFont="1" applyFill="1" applyBorder="1" applyAlignment="1">
      <alignment horizontal="center" vertical="center"/>
    </xf>
    <xf numFmtId="169" fontId="4" fillId="2" borderId="21" xfId="2" applyNumberFormat="1" applyFont="1" applyFill="1" applyBorder="1" applyAlignment="1">
      <alignment horizontal="center" vertical="center"/>
    </xf>
    <xf numFmtId="169" fontId="4" fillId="2" borderId="30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" fillId="2" borderId="8" xfId="2" applyFont="1" applyFill="1" applyBorder="1" applyAlignment="1">
      <alignment horizontal="right"/>
    </xf>
    <xf numFmtId="0" fontId="4" fillId="2" borderId="11" xfId="2" applyFont="1" applyFill="1" applyBorder="1" applyAlignment="1">
      <alignment horizontal="right" vertical="center"/>
    </xf>
    <xf numFmtId="0" fontId="4" fillId="2" borderId="22" xfId="2" applyFont="1" applyFill="1" applyBorder="1" applyAlignment="1">
      <alignment horizontal="right" vertical="center"/>
    </xf>
    <xf numFmtId="169" fontId="25" fillId="0" borderId="34" xfId="0" applyNumberFormat="1" applyFont="1" applyBorder="1" applyAlignment="1">
      <alignment horizontal="center"/>
    </xf>
    <xf numFmtId="169" fontId="25" fillId="0" borderId="35" xfId="0" applyNumberFormat="1" applyFont="1" applyBorder="1" applyAlignment="1">
      <alignment horizontal="center"/>
    </xf>
    <xf numFmtId="169" fontId="25" fillId="0" borderId="36" xfId="0" applyNumberFormat="1" applyFont="1" applyBorder="1" applyAlignment="1">
      <alignment horizontal="center"/>
    </xf>
    <xf numFmtId="169" fontId="25" fillId="0" borderId="37" xfId="0" applyNumberFormat="1" applyFont="1" applyBorder="1" applyAlignment="1">
      <alignment horizontal="center"/>
    </xf>
    <xf numFmtId="169" fontId="25" fillId="0" borderId="0" xfId="0" applyNumberFormat="1" applyFont="1" applyBorder="1" applyAlignment="1">
      <alignment horizontal="center"/>
    </xf>
    <xf numFmtId="169" fontId="25" fillId="0" borderId="38" xfId="0" applyNumberFormat="1" applyFont="1" applyBorder="1" applyAlignment="1">
      <alignment horizontal="center"/>
    </xf>
    <xf numFmtId="169" fontId="25" fillId="0" borderId="39" xfId="0" applyNumberFormat="1" applyFont="1" applyBorder="1" applyAlignment="1">
      <alignment horizontal="center"/>
    </xf>
    <xf numFmtId="169" fontId="25" fillId="0" borderId="40" xfId="0" applyNumberFormat="1" applyFont="1" applyBorder="1" applyAlignment="1">
      <alignment horizontal="center"/>
    </xf>
    <xf numFmtId="169" fontId="25" fillId="0" borderId="41" xfId="0" applyNumberFormat="1" applyFont="1" applyBorder="1" applyAlignment="1">
      <alignment horizontal="center"/>
    </xf>
    <xf numFmtId="0" fontId="26" fillId="0" borderId="0" xfId="0" applyFont="1"/>
    <xf numFmtId="169" fontId="5" fillId="2" borderId="9" xfId="5" applyNumberFormat="1" applyFont="1" applyFill="1" applyBorder="1" applyAlignment="1">
      <alignment horizontal="center" vertical="center"/>
    </xf>
    <xf numFmtId="170" fontId="4" fillId="2" borderId="10" xfId="5" applyNumberFormat="1" applyFont="1" applyFill="1" applyBorder="1" applyAlignment="1">
      <alignment horizontal="center" vertical="center"/>
    </xf>
    <xf numFmtId="169" fontId="4" fillId="2" borderId="10" xfId="5" applyNumberFormat="1" applyFont="1" applyFill="1" applyBorder="1" applyAlignment="1">
      <alignment horizontal="center" vertical="center"/>
    </xf>
    <xf numFmtId="169" fontId="4" fillId="2" borderId="29" xfId="5" applyNumberFormat="1" applyFont="1" applyFill="1" applyBorder="1" applyAlignment="1">
      <alignment horizontal="center" vertical="center"/>
    </xf>
    <xf numFmtId="169" fontId="5" fillId="2" borderId="15" xfId="5" applyNumberFormat="1" applyFont="1" applyFill="1" applyBorder="1" applyAlignment="1">
      <alignment horizontal="center" vertical="center"/>
    </xf>
    <xf numFmtId="170" fontId="4" fillId="2" borderId="16" xfId="5" applyNumberFormat="1" applyFont="1" applyFill="1" applyBorder="1" applyAlignment="1">
      <alignment horizontal="center" vertical="center"/>
    </xf>
    <xf numFmtId="169" fontId="4" fillId="2" borderId="16" xfId="5" applyNumberFormat="1" applyFont="1" applyFill="1" applyBorder="1" applyAlignment="1">
      <alignment horizontal="center" vertical="center"/>
    </xf>
    <xf numFmtId="169" fontId="4" fillId="2" borderId="30" xfId="5" applyNumberFormat="1" applyFont="1" applyFill="1" applyBorder="1" applyAlignment="1">
      <alignment horizontal="center" vertical="center"/>
    </xf>
    <xf numFmtId="169" fontId="5" fillId="2" borderId="18" xfId="5" applyNumberFormat="1" applyFont="1" applyFill="1" applyBorder="1" applyAlignment="1">
      <alignment horizontal="center" vertical="center"/>
    </xf>
    <xf numFmtId="170" fontId="4" fillId="2" borderId="19" xfId="5" applyNumberFormat="1" applyFont="1" applyFill="1" applyBorder="1" applyAlignment="1">
      <alignment horizontal="center" vertical="center"/>
    </xf>
    <xf numFmtId="169" fontId="4" fillId="2" borderId="19" xfId="5" applyNumberFormat="1" applyFont="1" applyFill="1" applyBorder="1" applyAlignment="1">
      <alignment horizontal="center" vertical="center"/>
    </xf>
    <xf numFmtId="169" fontId="4" fillId="2" borderId="20" xfId="5" applyNumberFormat="1" applyFont="1" applyFill="1" applyBorder="1" applyAlignment="1">
      <alignment horizontal="center" vertical="center"/>
    </xf>
    <xf numFmtId="169" fontId="5" fillId="2" borderId="23" xfId="5" applyNumberFormat="1" applyFont="1" applyFill="1" applyBorder="1" applyAlignment="1">
      <alignment horizontal="center" vertical="center"/>
    </xf>
    <xf numFmtId="170" fontId="4" fillId="2" borderId="6" xfId="5" applyNumberFormat="1" applyFont="1" applyFill="1" applyBorder="1" applyAlignment="1">
      <alignment horizontal="center" vertical="center"/>
    </xf>
    <xf numFmtId="169" fontId="4" fillId="2" borderId="6" xfId="5" applyNumberFormat="1" applyFont="1" applyFill="1" applyBorder="1" applyAlignment="1">
      <alignment horizontal="center" vertical="center"/>
    </xf>
    <xf numFmtId="169" fontId="4" fillId="2" borderId="7" xfId="5" applyNumberFormat="1" applyFont="1" applyFill="1" applyBorder="1" applyAlignment="1">
      <alignment horizontal="center" vertical="center"/>
    </xf>
    <xf numFmtId="169" fontId="9" fillId="2" borderId="10" xfId="5" applyNumberFormat="1" applyFont="1" applyFill="1" applyBorder="1" applyAlignment="1">
      <alignment horizontal="center" vertical="center"/>
    </xf>
    <xf numFmtId="169" fontId="9" fillId="2" borderId="16" xfId="5" applyNumberFormat="1" applyFont="1" applyFill="1" applyBorder="1" applyAlignment="1">
      <alignment horizontal="center" vertical="center"/>
    </xf>
    <xf numFmtId="169" fontId="9" fillId="2" borderId="19" xfId="5" applyNumberFormat="1" applyFont="1" applyFill="1" applyBorder="1" applyAlignment="1">
      <alignment horizontal="center" vertical="center"/>
    </xf>
    <xf numFmtId="169" fontId="9" fillId="2" borderId="6" xfId="5" applyNumberFormat="1" applyFont="1" applyFill="1" applyBorder="1" applyAlignment="1">
      <alignment horizontal="center" vertical="center"/>
    </xf>
    <xf numFmtId="0" fontId="23" fillId="0" borderId="0" xfId="0" applyFont="1"/>
    <xf numFmtId="0" fontId="2" fillId="0" borderId="0" xfId="2"/>
    <xf numFmtId="0" fontId="4" fillId="2" borderId="42" xfId="2" applyFont="1" applyFill="1" applyBorder="1" applyAlignment="1">
      <alignment horizontal="center" wrapText="1"/>
    </xf>
    <xf numFmtId="0" fontId="27" fillId="0" borderId="0" xfId="2" applyFont="1"/>
    <xf numFmtId="169" fontId="4" fillId="2" borderId="9" xfId="2" applyNumberFormat="1" applyFont="1" applyFill="1" applyBorder="1" applyAlignment="1">
      <alignment horizontal="center" vertical="center"/>
    </xf>
    <xf numFmtId="169" fontId="4" fillId="2" borderId="12" xfId="2" applyNumberFormat="1" applyFont="1" applyFill="1" applyBorder="1" applyAlignment="1">
      <alignment horizontal="center" vertical="center"/>
    </xf>
    <xf numFmtId="169" fontId="5" fillId="2" borderId="13" xfId="2" applyNumberFormat="1" applyFont="1" applyFill="1" applyBorder="1" applyAlignment="1">
      <alignment horizontal="center" vertical="center"/>
    </xf>
    <xf numFmtId="169" fontId="4" fillId="2" borderId="23" xfId="2" applyNumberFormat="1" applyFont="1" applyFill="1" applyBorder="1" applyAlignment="1">
      <alignment horizontal="center" vertical="center"/>
    </xf>
    <xf numFmtId="169" fontId="4" fillId="2" borderId="7" xfId="2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0" borderId="0" xfId="1"/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wrapText="1"/>
    </xf>
    <xf numFmtId="0" fontId="4" fillId="2" borderId="27" xfId="1" applyFont="1" applyFill="1" applyBorder="1" applyAlignment="1">
      <alignment horizontal="center" wrapText="1"/>
    </xf>
    <xf numFmtId="0" fontId="4" fillId="2" borderId="28" xfId="1" applyFont="1" applyFill="1" applyBorder="1" applyAlignment="1">
      <alignment horizontal="center" wrapText="1"/>
    </xf>
    <xf numFmtId="0" fontId="4" fillId="2" borderId="8" xfId="1" applyFont="1" applyFill="1" applyBorder="1" applyAlignment="1">
      <alignment horizontal="left" vertical="top" wrapText="1"/>
    </xf>
    <xf numFmtId="169" fontId="4" fillId="2" borderId="9" xfId="1" applyNumberFormat="1" applyFont="1" applyFill="1" applyBorder="1" applyAlignment="1">
      <alignment horizontal="right" vertical="center"/>
    </xf>
    <xf numFmtId="168" fontId="4" fillId="2" borderId="10" xfId="1" applyNumberFormat="1" applyFont="1" applyFill="1" applyBorder="1" applyAlignment="1">
      <alignment horizontal="right" vertical="center"/>
    </xf>
    <xf numFmtId="169" fontId="4" fillId="2" borderId="29" xfId="1" applyNumberFormat="1" applyFont="1" applyFill="1" applyBorder="1" applyAlignment="1">
      <alignment horizontal="right" vertical="center"/>
    </xf>
    <xf numFmtId="0" fontId="4" fillId="2" borderId="11" xfId="1" applyFont="1" applyFill="1" applyBorder="1" applyAlignment="1">
      <alignment horizontal="left" vertical="top" wrapText="1"/>
    </xf>
    <xf numFmtId="169" fontId="4" fillId="2" borderId="12" xfId="1" applyNumberFormat="1" applyFont="1" applyFill="1" applyBorder="1" applyAlignment="1">
      <alignment horizontal="right" vertical="center"/>
    </xf>
    <xf numFmtId="168" fontId="4" fillId="2" borderId="13" xfId="1" applyNumberFormat="1" applyFont="1" applyFill="1" applyBorder="1" applyAlignment="1">
      <alignment horizontal="right" vertical="center"/>
    </xf>
    <xf numFmtId="169" fontId="4" fillId="2" borderId="21" xfId="1" applyNumberFormat="1" applyFont="1" applyFill="1" applyBorder="1" applyAlignment="1">
      <alignment horizontal="right" vertical="center"/>
    </xf>
    <xf numFmtId="169" fontId="4" fillId="2" borderId="13" xfId="1" applyNumberFormat="1" applyFont="1" applyFill="1" applyBorder="1" applyAlignment="1">
      <alignment horizontal="right" vertical="center"/>
    </xf>
    <xf numFmtId="0" fontId="4" fillId="2" borderId="14" xfId="1" applyFont="1" applyFill="1" applyBorder="1" applyAlignment="1">
      <alignment horizontal="left" vertical="top" wrapText="1"/>
    </xf>
    <xf numFmtId="169" fontId="4" fillId="2" borderId="15" xfId="1" applyNumberFormat="1" applyFont="1" applyFill="1" applyBorder="1" applyAlignment="1">
      <alignment horizontal="right" vertical="center"/>
    </xf>
    <xf numFmtId="168" fontId="4" fillId="2" borderId="16" xfId="1" applyNumberFormat="1" applyFont="1" applyFill="1" applyBorder="1" applyAlignment="1">
      <alignment horizontal="right" vertical="center"/>
    </xf>
    <xf numFmtId="169" fontId="4" fillId="2" borderId="30" xfId="1" applyNumberFormat="1" applyFont="1" applyFill="1" applyBorder="1" applyAlignment="1">
      <alignment horizontal="right" vertical="center"/>
    </xf>
    <xf numFmtId="0" fontId="4" fillId="2" borderId="17" xfId="1" applyFont="1" applyFill="1" applyBorder="1" applyAlignment="1">
      <alignment horizontal="left" vertical="top" wrapText="1"/>
    </xf>
    <xf numFmtId="169" fontId="4" fillId="2" borderId="18" xfId="1" applyNumberFormat="1" applyFont="1" applyFill="1" applyBorder="1" applyAlignment="1">
      <alignment horizontal="right" vertical="center"/>
    </xf>
    <xf numFmtId="168" fontId="4" fillId="2" borderId="19" xfId="1" applyNumberFormat="1" applyFont="1" applyFill="1" applyBorder="1" applyAlignment="1">
      <alignment horizontal="right" vertical="center"/>
    </xf>
    <xf numFmtId="169" fontId="4" fillId="2" borderId="20" xfId="1" applyNumberFormat="1" applyFont="1" applyFill="1" applyBorder="1" applyAlignment="1">
      <alignment horizontal="right" vertical="center"/>
    </xf>
    <xf numFmtId="0" fontId="4" fillId="2" borderId="22" xfId="1" applyFont="1" applyFill="1" applyBorder="1" applyAlignment="1">
      <alignment horizontal="left" vertical="top" wrapText="1"/>
    </xf>
    <xf numFmtId="169" fontId="4" fillId="2" borderId="23" xfId="1" applyNumberFormat="1" applyFont="1" applyFill="1" applyBorder="1" applyAlignment="1">
      <alignment horizontal="right" vertical="center"/>
    </xf>
    <xf numFmtId="168" fontId="4" fillId="2" borderId="6" xfId="1" applyNumberFormat="1" applyFont="1" applyFill="1" applyBorder="1" applyAlignment="1">
      <alignment horizontal="right" vertical="center"/>
    </xf>
    <xf numFmtId="169" fontId="4" fillId="2" borderId="7" xfId="1" applyNumberFormat="1" applyFont="1" applyFill="1" applyBorder="1" applyAlignment="1">
      <alignment horizontal="right" vertical="center"/>
    </xf>
    <xf numFmtId="0" fontId="2" fillId="0" borderId="43" xfId="1" applyBorder="1"/>
    <xf numFmtId="0" fontId="0" fillId="0" borderId="44" xfId="0" applyBorder="1"/>
    <xf numFmtId="0" fontId="28" fillId="0" borderId="0" xfId="0" applyFont="1"/>
    <xf numFmtId="0" fontId="13" fillId="0" borderId="0" xfId="1" applyFont="1"/>
    <xf numFmtId="1" fontId="2" fillId="0" borderId="0" xfId="1" applyNumberFormat="1"/>
    <xf numFmtId="1" fontId="0" fillId="0" borderId="0" xfId="0" applyNumberFormat="1"/>
    <xf numFmtId="1" fontId="13" fillId="0" borderId="0" xfId="1" applyNumberFormat="1" applyFont="1"/>
    <xf numFmtId="169" fontId="4" fillId="2" borderId="45" xfId="1" applyNumberFormat="1" applyFont="1" applyFill="1" applyBorder="1" applyAlignment="1">
      <alignment horizontal="right" vertical="center"/>
    </xf>
    <xf numFmtId="169" fontId="4" fillId="2" borderId="46" xfId="1" applyNumberFormat="1" applyFont="1" applyFill="1" applyBorder="1" applyAlignment="1">
      <alignment horizontal="right" vertical="center"/>
    </xf>
    <xf numFmtId="168" fontId="4" fillId="2" borderId="46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top"/>
    </xf>
    <xf numFmtId="169" fontId="29" fillId="2" borderId="47" xfId="1" applyNumberFormat="1" applyFont="1" applyFill="1" applyBorder="1" applyAlignment="1">
      <alignment horizontal="right" vertical="center"/>
    </xf>
    <xf numFmtId="0" fontId="30" fillId="0" borderId="0" xfId="0" applyFont="1"/>
    <xf numFmtId="0" fontId="31" fillId="0" borderId="0" xfId="0" applyFont="1"/>
    <xf numFmtId="0" fontId="17" fillId="0" borderId="0" xfId="3"/>
    <xf numFmtId="0" fontId="18" fillId="0" borderId="42" xfId="3" applyFont="1" applyBorder="1" applyAlignment="1">
      <alignment horizontal="center" wrapText="1"/>
    </xf>
    <xf numFmtId="0" fontId="18" fillId="0" borderId="3" xfId="3" applyFont="1" applyBorder="1" applyAlignment="1">
      <alignment horizontal="center" wrapText="1"/>
    </xf>
    <xf numFmtId="0" fontId="18" fillId="0" borderId="4" xfId="3" applyFont="1" applyBorder="1" applyAlignment="1">
      <alignment horizontal="center" wrapText="1"/>
    </xf>
    <xf numFmtId="0" fontId="18" fillId="0" borderId="45" xfId="3" applyFont="1" applyBorder="1" applyAlignment="1">
      <alignment horizontal="left" vertical="top" wrapText="1"/>
    </xf>
    <xf numFmtId="169" fontId="18" fillId="0" borderId="9" xfId="3" applyNumberFormat="1" applyFont="1" applyBorder="1" applyAlignment="1">
      <alignment horizontal="right" vertical="top"/>
    </xf>
    <xf numFmtId="169" fontId="18" fillId="0" borderId="10" xfId="3" applyNumberFormat="1" applyFont="1" applyBorder="1" applyAlignment="1">
      <alignment horizontal="right" vertical="top"/>
    </xf>
    <xf numFmtId="169" fontId="18" fillId="0" borderId="29" xfId="3" applyNumberFormat="1" applyFont="1" applyBorder="1" applyAlignment="1">
      <alignment horizontal="right" vertical="top"/>
    </xf>
    <xf numFmtId="0" fontId="18" fillId="0" borderId="46" xfId="3" applyFont="1" applyBorder="1" applyAlignment="1">
      <alignment horizontal="left" vertical="top" wrapText="1"/>
    </xf>
    <xf numFmtId="169" fontId="18" fillId="0" borderId="12" xfId="3" applyNumberFormat="1" applyFont="1" applyBorder="1" applyAlignment="1">
      <alignment horizontal="right" vertical="top"/>
    </xf>
    <xf numFmtId="169" fontId="18" fillId="0" borderId="13" xfId="3" applyNumberFormat="1" applyFont="1" applyBorder="1" applyAlignment="1">
      <alignment horizontal="right" vertical="top"/>
    </xf>
    <xf numFmtId="169" fontId="18" fillId="0" borderId="21" xfId="3" applyNumberFormat="1" applyFont="1" applyBorder="1" applyAlignment="1">
      <alignment horizontal="right" vertical="top"/>
    </xf>
    <xf numFmtId="0" fontId="18" fillId="0" borderId="47" xfId="3" applyFont="1" applyBorder="1" applyAlignment="1">
      <alignment horizontal="left" vertical="top" wrapText="1"/>
    </xf>
    <xf numFmtId="169" fontId="18" fillId="0" borderId="23" xfId="3" applyNumberFormat="1" applyFont="1" applyBorder="1" applyAlignment="1">
      <alignment horizontal="right" vertical="top"/>
    </xf>
    <xf numFmtId="169" fontId="18" fillId="0" borderId="6" xfId="3" applyNumberFormat="1" applyFont="1" applyBorder="1" applyAlignment="1">
      <alignment horizontal="right" vertical="top"/>
    </xf>
    <xf numFmtId="169" fontId="18" fillId="0" borderId="7" xfId="3" applyNumberFormat="1" applyFont="1" applyBorder="1" applyAlignment="1">
      <alignment horizontal="right" vertical="top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0" fillId="3" borderId="0" xfId="0" applyNumberFormat="1" applyFill="1"/>
    <xf numFmtId="0" fontId="0" fillId="3" borderId="0" xfId="0" applyFill="1" applyAlignment="1">
      <alignment horizontal="center"/>
    </xf>
    <xf numFmtId="0" fontId="34" fillId="0" borderId="67" xfId="0" applyFont="1" applyBorder="1"/>
    <xf numFmtId="0" fontId="34" fillId="0" borderId="0" xfId="0" applyFont="1" applyBorder="1"/>
    <xf numFmtId="0" fontId="34" fillId="0" borderId="33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67" xfId="0" applyFont="1" applyBorder="1"/>
    <xf numFmtId="0" fontId="35" fillId="0" borderId="33" xfId="0" applyFont="1" applyBorder="1"/>
    <xf numFmtId="0" fontId="35" fillId="0" borderId="0" xfId="0" applyFont="1" applyBorder="1"/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67" xfId="0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35" fillId="0" borderId="67" xfId="0" applyFont="1" applyBorder="1" applyAlignment="1">
      <alignment horizontal="center"/>
    </xf>
    <xf numFmtId="0" fontId="3" fillId="2" borderId="52" xfId="1" applyFont="1" applyFill="1" applyBorder="1" applyAlignment="1">
      <alignment horizontal="center" vertical="center" wrapText="1"/>
    </xf>
    <xf numFmtId="0" fontId="3" fillId="2" borderId="52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4" fillId="2" borderId="25" xfId="2" applyFont="1" applyFill="1" applyBorder="1" applyAlignment="1">
      <alignment horizontal="left" wrapText="1"/>
    </xf>
    <xf numFmtId="0" fontId="3" fillId="2" borderId="22" xfId="2" applyFont="1" applyFill="1" applyBorder="1" applyAlignment="1">
      <alignment horizontal="center" vertical="center"/>
    </xf>
    <xf numFmtId="0" fontId="5" fillId="2" borderId="53" xfId="2" applyFont="1" applyFill="1" applyBorder="1" applyAlignment="1">
      <alignment horizontal="center" wrapText="1"/>
    </xf>
    <xf numFmtId="0" fontId="3" fillId="2" borderId="54" xfId="2" applyFont="1" applyFill="1" applyBorder="1" applyAlignment="1">
      <alignment horizontal="center" vertical="center"/>
    </xf>
    <xf numFmtId="0" fontId="3" fillId="2" borderId="55" xfId="2" applyFont="1" applyFill="1" applyBorder="1" applyAlignment="1">
      <alignment horizontal="center" vertical="center"/>
    </xf>
    <xf numFmtId="0" fontId="4" fillId="2" borderId="56" xfId="2" applyFont="1" applyFill="1" applyBorder="1" applyAlignment="1">
      <alignment horizontal="center" wrapText="1"/>
    </xf>
    <xf numFmtId="0" fontId="3" fillId="2" borderId="57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top" wrapText="1"/>
    </xf>
    <xf numFmtId="0" fontId="4" fillId="2" borderId="48" xfId="1" applyFont="1" applyFill="1" applyBorder="1" applyAlignment="1">
      <alignment horizontal="left" vertical="top" wrapText="1"/>
    </xf>
    <xf numFmtId="0" fontId="3" fillId="2" borderId="49" xfId="1" applyFont="1" applyFill="1" applyBorder="1" applyAlignment="1">
      <alignment horizontal="center" vertical="center"/>
    </xf>
    <xf numFmtId="0" fontId="4" fillId="2" borderId="50" xfId="1" applyFont="1" applyFill="1" applyBorder="1" applyAlignment="1">
      <alignment horizontal="left" vertical="top" wrapText="1"/>
    </xf>
    <xf numFmtId="0" fontId="4" fillId="2" borderId="5" xfId="2" applyFont="1" applyFill="1" applyBorder="1" applyAlignment="1">
      <alignment horizontal="left" vertical="top" wrapText="1"/>
    </xf>
    <xf numFmtId="0" fontId="3" fillId="2" borderId="5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2" borderId="51" xfId="1" applyFont="1" applyFill="1" applyBorder="1" applyAlignment="1">
      <alignment horizontal="left" vertical="top" wrapText="1"/>
    </xf>
    <xf numFmtId="0" fontId="4" fillId="2" borderId="48" xfId="4" applyFont="1" applyFill="1" applyBorder="1" applyAlignment="1">
      <alignment horizontal="left" vertical="top" wrapText="1"/>
    </xf>
    <xf numFmtId="0" fontId="6" fillId="2" borderId="2" xfId="4" applyFont="1" applyFill="1" applyBorder="1" applyAlignment="1">
      <alignment horizontal="center" vertical="center"/>
    </xf>
    <xf numFmtId="0" fontId="6" fillId="2" borderId="49" xfId="4" applyFont="1" applyFill="1" applyBorder="1" applyAlignment="1">
      <alignment horizontal="center" vertical="center"/>
    </xf>
    <xf numFmtId="0" fontId="4" fillId="2" borderId="50" xfId="4" applyFont="1" applyFill="1" applyBorder="1" applyAlignment="1">
      <alignment horizontal="left" vertical="top" wrapText="1"/>
    </xf>
    <xf numFmtId="0" fontId="6" fillId="2" borderId="5" xfId="4" applyFont="1" applyFill="1" applyBorder="1" applyAlignment="1">
      <alignment horizontal="center" vertical="center"/>
    </xf>
    <xf numFmtId="0" fontId="4" fillId="2" borderId="0" xfId="4" applyFont="1" applyFill="1" applyBorder="1" applyAlignment="1">
      <alignment horizontal="left" vertical="top"/>
    </xf>
    <xf numFmtId="0" fontId="6" fillId="2" borderId="0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center" vertical="center" wrapText="1"/>
    </xf>
    <xf numFmtId="0" fontId="4" fillId="2" borderId="24" xfId="4" applyFont="1" applyFill="1" applyBorder="1" applyAlignment="1">
      <alignment horizontal="left" vertical="top" wrapText="1"/>
    </xf>
    <xf numFmtId="0" fontId="4" fillId="2" borderId="58" xfId="4" applyFont="1" applyFill="1" applyBorder="1" applyAlignment="1">
      <alignment horizontal="left" wrapText="1"/>
    </xf>
    <xf numFmtId="0" fontId="6" fillId="2" borderId="25" xfId="4" applyFont="1" applyFill="1" applyBorder="1" applyAlignment="1">
      <alignment horizontal="center" vertical="center"/>
    </xf>
    <xf numFmtId="0" fontId="4" fillId="2" borderId="51" xfId="4" applyFont="1" applyFill="1" applyBorder="1" applyAlignment="1">
      <alignment horizontal="left" vertical="top" wrapText="1"/>
    </xf>
    <xf numFmtId="0" fontId="4" fillId="2" borderId="0" xfId="5" applyFont="1" applyFill="1" applyBorder="1" applyAlignment="1">
      <alignment horizontal="left" vertical="top"/>
    </xf>
    <xf numFmtId="0" fontId="3" fillId="2" borderId="0" xfId="5" applyFont="1" applyFill="1" applyBorder="1" applyAlignment="1">
      <alignment horizontal="center" vertical="center"/>
    </xf>
    <xf numFmtId="0" fontId="4" fillId="2" borderId="50" xfId="5" applyFont="1" applyFill="1" applyBorder="1" applyAlignment="1">
      <alignment horizontal="left" vertical="top" wrapText="1"/>
    </xf>
    <xf numFmtId="0" fontId="3" fillId="2" borderId="2" xfId="5" applyFont="1" applyFill="1" applyBorder="1" applyAlignment="1">
      <alignment horizontal="center" vertical="center"/>
    </xf>
    <xf numFmtId="0" fontId="3" fillId="2" borderId="5" xfId="5" applyFont="1" applyFill="1" applyBorder="1" applyAlignment="1">
      <alignment horizontal="center" vertical="center"/>
    </xf>
    <xf numFmtId="0" fontId="4" fillId="2" borderId="62" xfId="5" applyFont="1" applyFill="1" applyBorder="1" applyAlignment="1">
      <alignment horizontal="left" vertical="top" wrapText="1"/>
    </xf>
    <xf numFmtId="0" fontId="3" fillId="2" borderId="61" xfId="5" applyFont="1" applyFill="1" applyBorder="1" applyAlignment="1">
      <alignment horizontal="center" vertical="center"/>
    </xf>
    <xf numFmtId="0" fontId="4" fillId="2" borderId="63" xfId="5" applyFont="1" applyFill="1" applyBorder="1" applyAlignment="1">
      <alignment horizontal="left" vertical="top" wrapText="1"/>
    </xf>
    <xf numFmtId="0" fontId="3" fillId="2" borderId="52" xfId="5" applyFont="1" applyFill="1" applyBorder="1" applyAlignment="1">
      <alignment horizontal="center" vertical="center"/>
    </xf>
    <xf numFmtId="0" fontId="4" fillId="2" borderId="48" xfId="5" applyFont="1" applyFill="1" applyBorder="1" applyAlignment="1">
      <alignment horizontal="left" vertical="top" wrapText="1"/>
    </xf>
    <xf numFmtId="0" fontId="3" fillId="2" borderId="49" xfId="5" applyFont="1" applyFill="1" applyBorder="1" applyAlignment="1">
      <alignment horizontal="center" vertical="center"/>
    </xf>
    <xf numFmtId="0" fontId="4" fillId="2" borderId="51" xfId="5" applyFont="1" applyFill="1" applyBorder="1" applyAlignment="1">
      <alignment horizontal="left" vertical="top" wrapText="1"/>
    </xf>
    <xf numFmtId="0" fontId="4" fillId="2" borderId="54" xfId="5" applyFont="1" applyFill="1" applyBorder="1" applyAlignment="1">
      <alignment horizontal="left" vertical="top" wrapText="1"/>
    </xf>
    <xf numFmtId="0" fontId="3" fillId="2" borderId="0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left" wrapText="1"/>
    </xf>
    <xf numFmtId="0" fontId="3" fillId="2" borderId="59" xfId="5" applyFont="1" applyFill="1" applyBorder="1" applyAlignment="1">
      <alignment horizontal="center" vertical="center"/>
    </xf>
    <xf numFmtId="0" fontId="4" fillId="2" borderId="60" xfId="5" applyFont="1" applyFill="1" applyBorder="1" applyAlignment="1">
      <alignment horizontal="left" wrapText="1"/>
    </xf>
    <xf numFmtId="0" fontId="4" fillId="2" borderId="25" xfId="5" applyFont="1" applyFill="1" applyBorder="1" applyAlignment="1">
      <alignment horizontal="left" wrapText="1"/>
    </xf>
    <xf numFmtId="0" fontId="3" fillId="2" borderId="22" xfId="5" applyFont="1" applyFill="1" applyBorder="1" applyAlignment="1">
      <alignment horizontal="center" vertical="center"/>
    </xf>
    <xf numFmtId="0" fontId="4" fillId="2" borderId="26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vertical="center"/>
    </xf>
    <xf numFmtId="0" fontId="4" fillId="2" borderId="27" xfId="5" applyFont="1" applyFill="1" applyBorder="1" applyAlignment="1">
      <alignment horizontal="center" wrapText="1"/>
    </xf>
    <xf numFmtId="0" fontId="3" fillId="2" borderId="6" xfId="5" applyFont="1" applyFill="1" applyBorder="1" applyAlignment="1">
      <alignment horizontal="center" vertical="center"/>
    </xf>
    <xf numFmtId="0" fontId="9" fillId="2" borderId="27" xfId="5" applyFont="1" applyFill="1" applyBorder="1" applyAlignment="1">
      <alignment horizontal="center" wrapText="1"/>
    </xf>
    <xf numFmtId="0" fontId="4" fillId="2" borderId="56" xfId="5" applyFont="1" applyFill="1" applyBorder="1" applyAlignment="1">
      <alignment horizontal="center" wrapText="1"/>
    </xf>
    <xf numFmtId="0" fontId="3" fillId="2" borderId="57" xfId="5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4" fillId="2" borderId="3" xfId="2" applyFont="1" applyFill="1" applyBorder="1" applyAlignment="1">
      <alignment horizontal="center" wrapText="1"/>
    </xf>
    <xf numFmtId="0" fontId="3" fillId="2" borderId="6" xfId="2" applyFont="1" applyFill="1" applyBorder="1" applyAlignment="1">
      <alignment horizontal="center" vertical="center"/>
    </xf>
    <xf numFmtId="0" fontId="4" fillId="2" borderId="65" xfId="2" applyFont="1" applyFill="1" applyBorder="1" applyAlignment="1">
      <alignment horizontal="center" wrapText="1"/>
    </xf>
    <xf numFmtId="0" fontId="3" fillId="2" borderId="66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wrapText="1"/>
    </xf>
    <xf numFmtId="0" fontId="8" fillId="2" borderId="6" xfId="2" applyFont="1" applyFill="1" applyBorder="1" applyAlignment="1">
      <alignment horizontal="center" vertical="center"/>
    </xf>
    <xf numFmtId="0" fontId="5" fillId="2" borderId="50" xfId="2" applyFont="1" applyFill="1" applyBorder="1" applyAlignment="1">
      <alignment horizontal="left" vertical="top" wrapText="1"/>
    </xf>
    <xf numFmtId="0" fontId="4" fillId="2" borderId="4" xfId="2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 vertical="center"/>
    </xf>
    <xf numFmtId="0" fontId="4" fillId="2" borderId="51" xfId="2" applyFont="1" applyFill="1" applyBorder="1" applyAlignment="1">
      <alignment horizontal="left" vertical="top" wrapText="1"/>
    </xf>
    <xf numFmtId="0" fontId="3" fillId="2" borderId="49" xfId="2" applyFont="1" applyFill="1" applyBorder="1" applyAlignment="1">
      <alignment horizontal="center" vertical="center"/>
    </xf>
    <xf numFmtId="0" fontId="4" fillId="2" borderId="26" xfId="2" applyFont="1" applyFill="1" applyBorder="1" applyAlignment="1">
      <alignment horizontal="center" wrapText="1"/>
    </xf>
    <xf numFmtId="0" fontId="3" fillId="2" borderId="12" xfId="2" applyFont="1" applyFill="1" applyBorder="1" applyAlignment="1">
      <alignment horizontal="center" vertical="center"/>
    </xf>
    <xf numFmtId="0" fontId="3" fillId="2" borderId="23" xfId="2" applyFont="1" applyFill="1" applyBorder="1" applyAlignment="1">
      <alignment horizontal="center" vertical="center"/>
    </xf>
    <xf numFmtId="0" fontId="4" fillId="2" borderId="64" xfId="2" applyFont="1" applyFill="1" applyBorder="1" applyAlignment="1">
      <alignment horizontal="center" wrapText="1"/>
    </xf>
    <xf numFmtId="0" fontId="3" fillId="0" borderId="0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/>
    </xf>
    <xf numFmtId="0" fontId="17" fillId="0" borderId="58" xfId="3" applyBorder="1" applyAlignment="1">
      <alignment horizontal="center" vertical="center" wrapText="1"/>
    </xf>
    <xf numFmtId="0" fontId="17" fillId="0" borderId="47" xfId="3" applyFont="1" applyBorder="1" applyAlignment="1">
      <alignment horizontal="center" vertical="center"/>
    </xf>
    <xf numFmtId="0" fontId="18" fillId="0" borderId="45" xfId="3" applyFont="1" applyBorder="1" applyAlignment="1">
      <alignment horizontal="center" wrapText="1"/>
    </xf>
    <xf numFmtId="0" fontId="17" fillId="0" borderId="59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67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3" xfId="0" applyFont="1" applyBorder="1" applyAlignment="1">
      <alignment horizontal="center"/>
    </xf>
  </cellXfs>
  <cellStyles count="6">
    <cellStyle name="Normal" xfId="0" builtinId="0"/>
    <cellStyle name="Normal_Assumptions " xfId="1"/>
    <cellStyle name="Normal_Sheet1" xfId="2"/>
    <cellStyle name="Normal_Sheet1_1" xfId="3"/>
    <cellStyle name="Normal_Sheet2" xfId="4"/>
    <cellStyle name="Normal_Sheet3" xfId="5"/>
  </cellStyles>
  <dxfs count="1">
    <dxf>
      <font>
        <b/>
        <i val="0"/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10</xdr:col>
      <xdr:colOff>581025</xdr:colOff>
      <xdr:row>29</xdr:row>
      <xdr:rowOff>85725</xdr:rowOff>
    </xdr:to>
    <xdr:pic>
      <xdr:nvPicPr>
        <xdr:cNvPr id="7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677025" cy="541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38100</xdr:colOff>
      <xdr:row>1</xdr:row>
      <xdr:rowOff>47625</xdr:rowOff>
    </xdr:from>
    <xdr:to>
      <xdr:col>21</xdr:col>
      <xdr:colOff>238125</xdr:colOff>
      <xdr:row>32</xdr:row>
      <xdr:rowOff>133350</xdr:rowOff>
    </xdr:to>
    <xdr:pic>
      <xdr:nvPicPr>
        <xdr:cNvPr id="7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38125"/>
          <a:ext cx="6296025" cy="599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600074</xdr:colOff>
      <xdr:row>1</xdr:row>
      <xdr:rowOff>66676</xdr:rowOff>
    </xdr:from>
    <xdr:to>
      <xdr:col>12</xdr:col>
      <xdr:colOff>133350</xdr:colOff>
      <xdr:row>3</xdr:row>
      <xdr:rowOff>295275</xdr:rowOff>
    </xdr:to>
    <xdr:sp macro="" textlink="">
      <xdr:nvSpPr>
        <xdr:cNvPr id="2" name="TextBox 1"/>
        <xdr:cNvSpPr txBox="1"/>
      </xdr:nvSpPr>
      <xdr:spPr>
        <a:xfrm>
          <a:off x="4867274" y="66676"/>
          <a:ext cx="2581276" cy="628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The Stevens text recommends the Shapiro-Wilk</a:t>
          </a:r>
          <a:r>
            <a:rPr lang="en-US" sz="1100" baseline="0"/>
            <a:t> test as  being more powerful than the Kolmogorov-Smirnov test. </a:t>
          </a:r>
          <a:endParaRPr lang="en-US" sz="1100"/>
        </a:p>
      </xdr:txBody>
    </xdr:sp>
    <xdr:clientData/>
  </xdr:twoCellAnchor>
  <xdr:twoCellAnchor>
    <xdr:from>
      <xdr:col>9</xdr:col>
      <xdr:colOff>38099</xdr:colOff>
      <xdr:row>4</xdr:row>
      <xdr:rowOff>38100</xdr:rowOff>
    </xdr:from>
    <xdr:to>
      <xdr:col>14</xdr:col>
      <xdr:colOff>66674</xdr:colOff>
      <xdr:row>6</xdr:row>
      <xdr:rowOff>171450</xdr:rowOff>
    </xdr:to>
    <xdr:sp macro="" textlink="">
      <xdr:nvSpPr>
        <xdr:cNvPr id="3" name="TextBox 2"/>
        <xdr:cNvSpPr txBox="1"/>
      </xdr:nvSpPr>
      <xdr:spPr>
        <a:xfrm>
          <a:off x="6105524" y="942975"/>
          <a:ext cx="31813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/>
            <a:t>H</a:t>
          </a:r>
          <a:r>
            <a:rPr lang="en-US" sz="1400" baseline="-25000"/>
            <a:t>0</a:t>
          </a:r>
          <a:r>
            <a:rPr lang="en-US" sz="1400"/>
            <a:t>: Data</a:t>
          </a:r>
          <a:r>
            <a:rPr lang="en-US" sz="1400" baseline="0"/>
            <a:t> </a:t>
          </a:r>
          <a:r>
            <a:rPr lang="en-US" sz="1400"/>
            <a:t>are</a:t>
          </a:r>
          <a:r>
            <a:rPr lang="en-US" sz="1400" baseline="0"/>
            <a:t> normally distributed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H</a:t>
          </a:r>
          <a:r>
            <a:rPr lang="en-US" sz="14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: Data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latin typeface="+mn-lt"/>
              <a:ea typeface="+mn-ea"/>
              <a:cs typeface="+mn-cs"/>
            </a:rPr>
            <a:t>are</a:t>
          </a:r>
          <a:r>
            <a:rPr lang="en-U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NOT normally distributed</a:t>
          </a:r>
          <a:endParaRPr lang="en-US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28576</xdr:colOff>
      <xdr:row>21</xdr:row>
      <xdr:rowOff>19050</xdr:rowOff>
    </xdr:from>
    <xdr:to>
      <xdr:col>8</xdr:col>
      <xdr:colOff>428626</xdr:colOff>
      <xdr:row>24</xdr:row>
      <xdr:rowOff>161925</xdr:rowOff>
    </xdr:to>
    <xdr:sp macro="" textlink="">
      <xdr:nvSpPr>
        <xdr:cNvPr id="4" name="TextBox 3"/>
        <xdr:cNvSpPr txBox="1"/>
      </xdr:nvSpPr>
      <xdr:spPr>
        <a:xfrm>
          <a:off x="4267201" y="4324350"/>
          <a:ext cx="161925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100"/>
            </a:lnSpc>
          </a:pPr>
          <a:r>
            <a:rPr lang="en-US" sz="1100"/>
            <a:t>The variances for this variable are not the same for all three Iris types. </a:t>
          </a:r>
        </a:p>
      </xdr:txBody>
    </xdr:sp>
    <xdr:clientData/>
  </xdr:twoCellAnchor>
  <xdr:twoCellAnchor>
    <xdr:from>
      <xdr:col>6</xdr:col>
      <xdr:colOff>0</xdr:colOff>
      <xdr:row>29</xdr:row>
      <xdr:rowOff>76200</xdr:rowOff>
    </xdr:from>
    <xdr:to>
      <xdr:col>8</xdr:col>
      <xdr:colOff>400050</xdr:colOff>
      <xdr:row>32</xdr:row>
      <xdr:rowOff>171450</xdr:rowOff>
    </xdr:to>
    <xdr:sp macro="" textlink="">
      <xdr:nvSpPr>
        <xdr:cNvPr id="5" name="TextBox 4"/>
        <xdr:cNvSpPr txBox="1"/>
      </xdr:nvSpPr>
      <xdr:spPr>
        <a:xfrm>
          <a:off x="4238625" y="6362700"/>
          <a:ext cx="1619250" cy="78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100"/>
            </a:lnSpc>
          </a:pPr>
          <a:r>
            <a:rPr lang="en-US" sz="1100"/>
            <a:t>The variances for this variable are not the same for all three Iris types. </a:t>
          </a:r>
        </a:p>
      </xdr:txBody>
    </xdr:sp>
    <xdr:clientData/>
  </xdr:twoCellAnchor>
  <xdr:twoCellAnchor>
    <xdr:from>
      <xdr:col>6</xdr:col>
      <xdr:colOff>0</xdr:colOff>
      <xdr:row>33</xdr:row>
      <xdr:rowOff>57150</xdr:rowOff>
    </xdr:from>
    <xdr:to>
      <xdr:col>8</xdr:col>
      <xdr:colOff>400050</xdr:colOff>
      <xdr:row>36</xdr:row>
      <xdr:rowOff>276225</xdr:rowOff>
    </xdr:to>
    <xdr:sp macro="" textlink="">
      <xdr:nvSpPr>
        <xdr:cNvPr id="6" name="TextBox 5"/>
        <xdr:cNvSpPr txBox="1"/>
      </xdr:nvSpPr>
      <xdr:spPr>
        <a:xfrm>
          <a:off x="4238625" y="7334250"/>
          <a:ext cx="161925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lnSpc>
              <a:spcPts val="1100"/>
            </a:lnSpc>
          </a:pPr>
          <a:r>
            <a:rPr lang="en-US" sz="1100"/>
            <a:t>The variances for this variable are not the same for all three Iris types. </a:t>
          </a:r>
        </a:p>
      </xdr:txBody>
    </xdr:sp>
    <xdr:clientData/>
  </xdr:twoCellAnchor>
  <xdr:twoCellAnchor>
    <xdr:from>
      <xdr:col>6</xdr:col>
      <xdr:colOff>0</xdr:colOff>
      <xdr:row>25</xdr:row>
      <xdr:rowOff>66675</xdr:rowOff>
    </xdr:from>
    <xdr:to>
      <xdr:col>8</xdr:col>
      <xdr:colOff>400050</xdr:colOff>
      <xdr:row>28</xdr:row>
      <xdr:rowOff>209551</xdr:rowOff>
    </xdr:to>
    <xdr:sp macro="" textlink="">
      <xdr:nvSpPr>
        <xdr:cNvPr id="7" name="TextBox 6"/>
        <xdr:cNvSpPr txBox="1"/>
      </xdr:nvSpPr>
      <xdr:spPr>
        <a:xfrm>
          <a:off x="4238625" y="5362575"/>
          <a:ext cx="1619250" cy="828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There is no significant difference in  variances for this variable between the three Iris types.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7</xdr:col>
      <xdr:colOff>314325</xdr:colOff>
      <xdr:row>20</xdr:row>
      <xdr:rowOff>152400</xdr:rowOff>
    </xdr:to>
    <xdr:pic>
      <xdr:nvPicPr>
        <xdr:cNvPr id="62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9550"/>
          <a:ext cx="4572000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285750</xdr:colOff>
      <xdr:row>40</xdr:row>
      <xdr:rowOff>66675</xdr:rowOff>
    </xdr:to>
    <xdr:pic>
      <xdr:nvPicPr>
        <xdr:cNvPr id="62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455295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466725</xdr:colOff>
      <xdr:row>21</xdr:row>
      <xdr:rowOff>28575</xdr:rowOff>
    </xdr:from>
    <xdr:to>
      <xdr:col>13</xdr:col>
      <xdr:colOff>371475</xdr:colOff>
      <xdr:row>40</xdr:row>
      <xdr:rowOff>57150</xdr:rowOff>
    </xdr:to>
    <xdr:pic>
      <xdr:nvPicPr>
        <xdr:cNvPr id="62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4029075"/>
          <a:ext cx="4171950" cy="364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13</xdr:col>
      <xdr:colOff>333375</xdr:colOff>
      <xdr:row>20</xdr:row>
      <xdr:rowOff>152400</xdr:rowOff>
    </xdr:to>
    <xdr:pic>
      <xdr:nvPicPr>
        <xdr:cNvPr id="620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90500"/>
          <a:ext cx="3990975" cy="377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19051</xdr:rowOff>
    </xdr:from>
    <xdr:to>
      <xdr:col>14</xdr:col>
      <xdr:colOff>28575</xdr:colOff>
      <xdr:row>1</xdr:row>
      <xdr:rowOff>257176</xdr:rowOff>
    </xdr:to>
    <xdr:sp macro="" textlink="">
      <xdr:nvSpPr>
        <xdr:cNvPr id="2" name="TextBox 1"/>
        <xdr:cNvSpPr txBox="1"/>
      </xdr:nvSpPr>
      <xdr:spPr>
        <a:xfrm>
          <a:off x="6305550" y="19051"/>
          <a:ext cx="24288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rgbClr val="0000CC"/>
              </a:solidFill>
            </a:rPr>
            <a:t>Values below were calculated from  covariances for the individual groups</a:t>
          </a:r>
        </a:p>
      </xdr:txBody>
    </xdr:sp>
    <xdr:clientData/>
  </xdr:twoCellAnchor>
  <xdr:twoCellAnchor>
    <xdr:from>
      <xdr:col>9</xdr:col>
      <xdr:colOff>228600</xdr:colOff>
      <xdr:row>6</xdr:row>
      <xdr:rowOff>66675</xdr:rowOff>
    </xdr:from>
    <xdr:to>
      <xdr:col>13</xdr:col>
      <xdr:colOff>581025</xdr:colOff>
      <xdr:row>13</xdr:row>
      <xdr:rowOff>66675</xdr:rowOff>
    </xdr:to>
    <xdr:sp macro="" textlink="">
      <xdr:nvSpPr>
        <xdr:cNvPr id="3" name="TextBox 2"/>
        <xdr:cNvSpPr txBox="1"/>
      </xdr:nvSpPr>
      <xdr:spPr>
        <a:xfrm>
          <a:off x="5886450" y="1828800"/>
          <a:ext cx="279082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rgbClr val="0000CC"/>
              </a:solidFill>
            </a:rPr>
            <a:t>The pooled within-groups covariances are weighted averages of the covariances</a:t>
          </a:r>
          <a:r>
            <a:rPr lang="en-US" sz="1100" baseline="0">
              <a:solidFill>
                <a:srgbClr val="0000CC"/>
              </a:solidFill>
            </a:rPr>
            <a:t> for the individual groups.  The weight for each group is the degrees of freedom (n-1) for that group.  Since all three groups had 50 observations, the weight for each is the same and we are able to merely find the average of the three measures.  </a:t>
          </a:r>
          <a:endParaRPr lang="en-US" sz="1100">
            <a:solidFill>
              <a:srgbClr val="0000CC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activeCell="K33" sqref="K33"/>
    </sheetView>
  </sheetViews>
  <sheetFormatPr defaultRowHeight="15" x14ac:dyDescent="0.25"/>
  <sheetData>
    <row r="1" spans="1:12" x14ac:dyDescent="0.25">
      <c r="A1" t="s">
        <v>205</v>
      </c>
      <c r="L1" t="s">
        <v>213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workbookViewId="0">
      <selection activeCell="I2" sqref="I2"/>
    </sheetView>
  </sheetViews>
  <sheetFormatPr defaultRowHeight="15" x14ac:dyDescent="0.25"/>
  <cols>
    <col min="1" max="5" width="9.140625" style="63"/>
    <col min="6" max="6" width="9.85546875" style="63" customWidth="1"/>
  </cols>
  <sheetData>
    <row r="1" spans="1:6" x14ac:dyDescent="0.25">
      <c r="A1" s="63" t="s">
        <v>179</v>
      </c>
      <c r="B1" s="63" t="s">
        <v>180</v>
      </c>
      <c r="C1" s="63" t="s">
        <v>181</v>
      </c>
      <c r="D1" s="63" t="s">
        <v>182</v>
      </c>
      <c r="E1" s="63" t="s">
        <v>183</v>
      </c>
      <c r="F1" s="63" t="s">
        <v>184</v>
      </c>
    </row>
    <row r="2" spans="1:6" x14ac:dyDescent="0.25">
      <c r="A2" s="63" t="s">
        <v>185</v>
      </c>
      <c r="B2" s="63">
        <v>5.0999999999999996</v>
      </c>
      <c r="C2" s="63">
        <v>3.5</v>
      </c>
      <c r="D2" s="63">
        <v>1.4</v>
      </c>
      <c r="E2" s="63">
        <v>0.2</v>
      </c>
      <c r="F2" s="63">
        <v>1</v>
      </c>
    </row>
    <row r="3" spans="1:6" x14ac:dyDescent="0.25">
      <c r="A3" s="63" t="s">
        <v>185</v>
      </c>
      <c r="B3" s="63">
        <v>4.9000000000000004</v>
      </c>
      <c r="C3" s="63">
        <v>3</v>
      </c>
      <c r="D3" s="63">
        <v>1.4</v>
      </c>
      <c r="E3" s="63">
        <v>0.2</v>
      </c>
      <c r="F3" s="63">
        <v>1</v>
      </c>
    </row>
    <row r="4" spans="1:6" x14ac:dyDescent="0.25">
      <c r="A4" s="63" t="s">
        <v>185</v>
      </c>
      <c r="B4" s="63">
        <v>4.7</v>
      </c>
      <c r="C4" s="63">
        <v>3.2</v>
      </c>
      <c r="D4" s="63">
        <v>1.3</v>
      </c>
      <c r="E4" s="63">
        <v>0.2</v>
      </c>
      <c r="F4" s="63">
        <v>1</v>
      </c>
    </row>
    <row r="5" spans="1:6" x14ac:dyDescent="0.25">
      <c r="A5" s="63" t="s">
        <v>185</v>
      </c>
      <c r="B5" s="63">
        <v>4.5999999999999996</v>
      </c>
      <c r="C5" s="63">
        <v>3.1</v>
      </c>
      <c r="D5" s="63">
        <v>1.5</v>
      </c>
      <c r="E5" s="63">
        <v>0.2</v>
      </c>
      <c r="F5" s="63">
        <v>1</v>
      </c>
    </row>
    <row r="6" spans="1:6" x14ac:dyDescent="0.25">
      <c r="A6" s="63" t="s">
        <v>185</v>
      </c>
      <c r="B6" s="63">
        <v>5</v>
      </c>
      <c r="C6" s="63">
        <v>3.6</v>
      </c>
      <c r="D6" s="63">
        <v>1.4</v>
      </c>
      <c r="E6" s="63">
        <v>0.2</v>
      </c>
      <c r="F6" s="63">
        <v>1</v>
      </c>
    </row>
    <row r="7" spans="1:6" x14ac:dyDescent="0.25">
      <c r="A7" s="63" t="s">
        <v>185</v>
      </c>
      <c r="B7" s="63">
        <v>5.4</v>
      </c>
      <c r="C7" s="63">
        <v>3.9</v>
      </c>
      <c r="D7" s="63">
        <v>1.7</v>
      </c>
      <c r="E7" s="63">
        <v>0.4</v>
      </c>
      <c r="F7" s="63">
        <v>1</v>
      </c>
    </row>
    <row r="8" spans="1:6" x14ac:dyDescent="0.25">
      <c r="A8" s="63" t="s">
        <v>185</v>
      </c>
      <c r="B8" s="63">
        <v>4.5999999999999996</v>
      </c>
      <c r="C8" s="63">
        <v>3.4</v>
      </c>
      <c r="D8" s="63">
        <v>1.4</v>
      </c>
      <c r="E8" s="63">
        <v>0.3</v>
      </c>
      <c r="F8" s="63">
        <v>1</v>
      </c>
    </row>
    <row r="9" spans="1:6" x14ac:dyDescent="0.25">
      <c r="A9" s="63" t="s">
        <v>185</v>
      </c>
      <c r="B9" s="63">
        <v>5</v>
      </c>
      <c r="C9" s="63">
        <v>3.4</v>
      </c>
      <c r="D9" s="63">
        <v>1.5</v>
      </c>
      <c r="E9" s="63">
        <v>0.2</v>
      </c>
      <c r="F9" s="63">
        <v>1</v>
      </c>
    </row>
    <row r="10" spans="1:6" x14ac:dyDescent="0.25">
      <c r="A10" s="63" t="s">
        <v>185</v>
      </c>
      <c r="B10" s="63">
        <v>4.4000000000000004</v>
      </c>
      <c r="C10" s="63">
        <v>2.9</v>
      </c>
      <c r="D10" s="63">
        <v>1.4</v>
      </c>
      <c r="E10" s="63">
        <v>0.2</v>
      </c>
      <c r="F10" s="63">
        <v>1</v>
      </c>
    </row>
    <row r="11" spans="1:6" x14ac:dyDescent="0.25">
      <c r="A11" s="63" t="s">
        <v>185</v>
      </c>
      <c r="B11" s="63">
        <v>4.9000000000000004</v>
      </c>
      <c r="C11" s="63">
        <v>3.1</v>
      </c>
      <c r="D11" s="63">
        <v>1.5</v>
      </c>
      <c r="E11" s="63">
        <v>0.1</v>
      </c>
      <c r="F11" s="63">
        <v>1</v>
      </c>
    </row>
    <row r="12" spans="1:6" x14ac:dyDescent="0.25">
      <c r="A12" s="63" t="s">
        <v>185</v>
      </c>
      <c r="B12" s="63">
        <v>5.4</v>
      </c>
      <c r="C12" s="63">
        <v>3.7</v>
      </c>
      <c r="D12" s="63">
        <v>1.5</v>
      </c>
      <c r="E12" s="63">
        <v>0.2</v>
      </c>
      <c r="F12" s="63">
        <v>1</v>
      </c>
    </row>
    <row r="13" spans="1:6" x14ac:dyDescent="0.25">
      <c r="A13" s="63" t="s">
        <v>185</v>
      </c>
      <c r="B13" s="63">
        <v>4.8</v>
      </c>
      <c r="C13" s="63">
        <v>3.4</v>
      </c>
      <c r="D13" s="63">
        <v>1.6</v>
      </c>
      <c r="E13" s="63">
        <v>0.2</v>
      </c>
      <c r="F13" s="63">
        <v>1</v>
      </c>
    </row>
    <row r="14" spans="1:6" x14ac:dyDescent="0.25">
      <c r="A14" s="63" t="s">
        <v>185</v>
      </c>
      <c r="B14" s="63">
        <v>4.8</v>
      </c>
      <c r="C14" s="63">
        <v>3</v>
      </c>
      <c r="D14" s="63">
        <v>1.4</v>
      </c>
      <c r="E14" s="63">
        <v>0.1</v>
      </c>
      <c r="F14" s="63">
        <v>1</v>
      </c>
    </row>
    <row r="15" spans="1:6" x14ac:dyDescent="0.25">
      <c r="A15" s="63" t="s">
        <v>185</v>
      </c>
      <c r="B15" s="63">
        <v>4.3</v>
      </c>
      <c r="C15" s="63">
        <v>3</v>
      </c>
      <c r="D15" s="63">
        <v>1.1000000000000001</v>
      </c>
      <c r="E15" s="63">
        <v>0.1</v>
      </c>
      <c r="F15" s="63">
        <v>1</v>
      </c>
    </row>
    <row r="16" spans="1:6" x14ac:dyDescent="0.25">
      <c r="A16" s="63" t="s">
        <v>185</v>
      </c>
      <c r="B16" s="63">
        <v>5.8</v>
      </c>
      <c r="C16" s="63">
        <v>4</v>
      </c>
      <c r="D16" s="63">
        <v>1.2</v>
      </c>
      <c r="E16" s="63">
        <v>0.2</v>
      </c>
      <c r="F16" s="63">
        <v>1</v>
      </c>
    </row>
    <row r="17" spans="1:6" x14ac:dyDescent="0.25">
      <c r="A17" s="63" t="s">
        <v>185</v>
      </c>
      <c r="B17" s="63">
        <v>5.7</v>
      </c>
      <c r="C17" s="63">
        <v>4.4000000000000004</v>
      </c>
      <c r="D17" s="63">
        <v>1.5</v>
      </c>
      <c r="E17" s="63">
        <v>0.4</v>
      </c>
      <c r="F17" s="63">
        <v>1</v>
      </c>
    </row>
    <row r="18" spans="1:6" x14ac:dyDescent="0.25">
      <c r="A18" s="63" t="s">
        <v>185</v>
      </c>
      <c r="B18" s="63">
        <v>5.4</v>
      </c>
      <c r="C18" s="63">
        <v>3.9</v>
      </c>
      <c r="D18" s="63">
        <v>1.3</v>
      </c>
      <c r="E18" s="63">
        <v>0.4</v>
      </c>
      <c r="F18" s="63">
        <v>1</v>
      </c>
    </row>
    <row r="19" spans="1:6" x14ac:dyDescent="0.25">
      <c r="A19" s="63" t="s">
        <v>185</v>
      </c>
      <c r="B19" s="63">
        <v>5.0999999999999996</v>
      </c>
      <c r="C19" s="63">
        <v>3.5</v>
      </c>
      <c r="D19" s="63">
        <v>1.4</v>
      </c>
      <c r="E19" s="63">
        <v>0.3</v>
      </c>
      <c r="F19" s="63">
        <v>1</v>
      </c>
    </row>
    <row r="20" spans="1:6" x14ac:dyDescent="0.25">
      <c r="A20" s="63" t="s">
        <v>185</v>
      </c>
      <c r="B20" s="63">
        <v>5.7</v>
      </c>
      <c r="C20" s="63">
        <v>3.8</v>
      </c>
      <c r="D20" s="63">
        <v>1.7</v>
      </c>
      <c r="E20" s="63">
        <v>0.3</v>
      </c>
      <c r="F20" s="63">
        <v>1</v>
      </c>
    </row>
    <row r="21" spans="1:6" x14ac:dyDescent="0.25">
      <c r="A21" s="63" t="s">
        <v>185</v>
      </c>
      <c r="B21" s="63">
        <v>5.0999999999999996</v>
      </c>
      <c r="C21" s="63">
        <v>3.8</v>
      </c>
      <c r="D21" s="63">
        <v>1.5</v>
      </c>
      <c r="E21" s="63">
        <v>0.3</v>
      </c>
      <c r="F21" s="63">
        <v>1</v>
      </c>
    </row>
    <row r="22" spans="1:6" x14ac:dyDescent="0.25">
      <c r="A22" s="63" t="s">
        <v>185</v>
      </c>
      <c r="B22" s="63">
        <v>5.4</v>
      </c>
      <c r="C22" s="63">
        <v>3.4</v>
      </c>
      <c r="D22" s="63">
        <v>1.7</v>
      </c>
      <c r="E22" s="63">
        <v>0.2</v>
      </c>
      <c r="F22" s="63">
        <v>1</v>
      </c>
    </row>
    <row r="23" spans="1:6" x14ac:dyDescent="0.25">
      <c r="A23" s="63" t="s">
        <v>185</v>
      </c>
      <c r="B23" s="63">
        <v>5.0999999999999996</v>
      </c>
      <c r="C23" s="63">
        <v>3.7</v>
      </c>
      <c r="D23" s="63">
        <v>1.5</v>
      </c>
      <c r="E23" s="63">
        <v>0.4</v>
      </c>
      <c r="F23" s="63">
        <v>1</v>
      </c>
    </row>
    <row r="24" spans="1:6" x14ac:dyDescent="0.25">
      <c r="A24" s="63" t="s">
        <v>185</v>
      </c>
      <c r="B24" s="63">
        <v>4.5999999999999996</v>
      </c>
      <c r="C24" s="63">
        <v>3.6</v>
      </c>
      <c r="D24" s="63">
        <v>1</v>
      </c>
      <c r="E24" s="63">
        <v>0.2</v>
      </c>
      <c r="F24" s="63">
        <v>1</v>
      </c>
    </row>
    <row r="25" spans="1:6" x14ac:dyDescent="0.25">
      <c r="A25" s="63" t="s">
        <v>185</v>
      </c>
      <c r="B25" s="63">
        <v>5.0999999999999996</v>
      </c>
      <c r="C25" s="63">
        <v>3.3</v>
      </c>
      <c r="D25" s="63">
        <v>1.7</v>
      </c>
      <c r="E25" s="63">
        <v>0.5</v>
      </c>
      <c r="F25" s="63">
        <v>1</v>
      </c>
    </row>
    <row r="26" spans="1:6" x14ac:dyDescent="0.25">
      <c r="A26" s="63" t="s">
        <v>185</v>
      </c>
      <c r="B26" s="63">
        <v>4.8</v>
      </c>
      <c r="C26" s="63">
        <v>3.4</v>
      </c>
      <c r="D26" s="63">
        <v>1.9</v>
      </c>
      <c r="E26" s="63">
        <v>0.2</v>
      </c>
      <c r="F26" s="63">
        <v>1</v>
      </c>
    </row>
    <row r="27" spans="1:6" x14ac:dyDescent="0.25">
      <c r="A27" s="63" t="s">
        <v>185</v>
      </c>
      <c r="B27" s="63">
        <v>5</v>
      </c>
      <c r="C27" s="63">
        <v>3</v>
      </c>
      <c r="D27" s="63">
        <v>1.6</v>
      </c>
      <c r="E27" s="63">
        <v>0.2</v>
      </c>
      <c r="F27" s="63">
        <v>1</v>
      </c>
    </row>
    <row r="28" spans="1:6" x14ac:dyDescent="0.25">
      <c r="A28" s="63" t="s">
        <v>185</v>
      </c>
      <c r="B28" s="63">
        <v>5</v>
      </c>
      <c r="C28" s="63">
        <v>3.4</v>
      </c>
      <c r="D28" s="63">
        <v>1.6</v>
      </c>
      <c r="E28" s="63">
        <v>0.4</v>
      </c>
      <c r="F28" s="63">
        <v>1</v>
      </c>
    </row>
    <row r="29" spans="1:6" x14ac:dyDescent="0.25">
      <c r="A29" s="63" t="s">
        <v>185</v>
      </c>
      <c r="B29" s="63">
        <v>5.2</v>
      </c>
      <c r="C29" s="63">
        <v>3.5</v>
      </c>
      <c r="D29" s="63">
        <v>1.5</v>
      </c>
      <c r="E29" s="63">
        <v>0.2</v>
      </c>
      <c r="F29" s="63">
        <v>1</v>
      </c>
    </row>
    <row r="30" spans="1:6" x14ac:dyDescent="0.25">
      <c r="A30" s="63" t="s">
        <v>185</v>
      </c>
      <c r="B30" s="63">
        <v>5.2</v>
      </c>
      <c r="C30" s="63">
        <v>3.4</v>
      </c>
      <c r="D30" s="63">
        <v>1.4</v>
      </c>
      <c r="E30" s="63">
        <v>0.2</v>
      </c>
      <c r="F30" s="63">
        <v>1</v>
      </c>
    </row>
    <row r="31" spans="1:6" x14ac:dyDescent="0.25">
      <c r="A31" s="63" t="s">
        <v>185</v>
      </c>
      <c r="B31" s="63">
        <v>4.7</v>
      </c>
      <c r="C31" s="63">
        <v>3.2</v>
      </c>
      <c r="D31" s="63">
        <v>1.6</v>
      </c>
      <c r="E31" s="63">
        <v>0.2</v>
      </c>
      <c r="F31" s="63">
        <v>1</v>
      </c>
    </row>
    <row r="32" spans="1:6" x14ac:dyDescent="0.25">
      <c r="A32" s="63" t="s">
        <v>185</v>
      </c>
      <c r="B32" s="63">
        <v>4.8</v>
      </c>
      <c r="C32" s="63">
        <v>3.1</v>
      </c>
      <c r="D32" s="63">
        <v>1.6</v>
      </c>
      <c r="E32" s="63">
        <v>0.2</v>
      </c>
      <c r="F32" s="63">
        <v>1</v>
      </c>
    </row>
    <row r="33" spans="1:6" x14ac:dyDescent="0.25">
      <c r="A33" s="63" t="s">
        <v>185</v>
      </c>
      <c r="B33" s="63">
        <v>5.4</v>
      </c>
      <c r="C33" s="63">
        <v>3.4</v>
      </c>
      <c r="D33" s="63">
        <v>1.5</v>
      </c>
      <c r="E33" s="63">
        <v>0.4</v>
      </c>
      <c r="F33" s="63">
        <v>1</v>
      </c>
    </row>
    <row r="34" spans="1:6" x14ac:dyDescent="0.25">
      <c r="A34" s="63" t="s">
        <v>185</v>
      </c>
      <c r="B34" s="63">
        <v>5.2</v>
      </c>
      <c r="C34" s="63">
        <v>4.0999999999999996</v>
      </c>
      <c r="D34" s="63">
        <v>1.5</v>
      </c>
      <c r="E34" s="63">
        <v>0.1</v>
      </c>
      <c r="F34" s="63">
        <v>1</v>
      </c>
    </row>
    <row r="35" spans="1:6" x14ac:dyDescent="0.25">
      <c r="A35" s="63" t="s">
        <v>185</v>
      </c>
      <c r="B35" s="63">
        <v>5.5</v>
      </c>
      <c r="C35" s="63">
        <v>4.2</v>
      </c>
      <c r="D35" s="63">
        <v>1.4</v>
      </c>
      <c r="E35" s="63">
        <v>0.2</v>
      </c>
      <c r="F35" s="63">
        <v>1</v>
      </c>
    </row>
    <row r="36" spans="1:6" x14ac:dyDescent="0.25">
      <c r="A36" s="63" t="s">
        <v>185</v>
      </c>
      <c r="B36" s="63">
        <v>4.9000000000000004</v>
      </c>
      <c r="C36" s="63">
        <v>3.1</v>
      </c>
      <c r="D36" s="63">
        <v>1.5</v>
      </c>
      <c r="E36" s="63">
        <v>0.2</v>
      </c>
      <c r="F36" s="63">
        <v>1</v>
      </c>
    </row>
    <row r="37" spans="1:6" x14ac:dyDescent="0.25">
      <c r="A37" s="63" t="s">
        <v>185</v>
      </c>
      <c r="B37" s="63">
        <v>5</v>
      </c>
      <c r="C37" s="63">
        <v>3.2</v>
      </c>
      <c r="D37" s="63">
        <v>1.2</v>
      </c>
      <c r="E37" s="63">
        <v>0.2</v>
      </c>
      <c r="F37" s="63">
        <v>1</v>
      </c>
    </row>
    <row r="38" spans="1:6" x14ac:dyDescent="0.25">
      <c r="A38" s="63" t="s">
        <v>185</v>
      </c>
      <c r="B38" s="63">
        <v>5.5</v>
      </c>
      <c r="C38" s="63">
        <v>3.5</v>
      </c>
      <c r="D38" s="63">
        <v>1.3</v>
      </c>
      <c r="E38" s="63">
        <v>0.2</v>
      </c>
      <c r="F38" s="63">
        <v>1</v>
      </c>
    </row>
    <row r="39" spans="1:6" x14ac:dyDescent="0.25">
      <c r="A39" s="63" t="s">
        <v>185</v>
      </c>
      <c r="B39" s="63">
        <v>4.9000000000000004</v>
      </c>
      <c r="C39" s="63">
        <v>3.6</v>
      </c>
      <c r="D39" s="63">
        <v>1.4</v>
      </c>
      <c r="E39" s="63">
        <v>0.1</v>
      </c>
      <c r="F39" s="63">
        <v>1</v>
      </c>
    </row>
    <row r="40" spans="1:6" x14ac:dyDescent="0.25">
      <c r="A40" s="63" t="s">
        <v>185</v>
      </c>
      <c r="B40" s="63">
        <v>4.4000000000000004</v>
      </c>
      <c r="C40" s="63">
        <v>3</v>
      </c>
      <c r="D40" s="63">
        <v>1.3</v>
      </c>
      <c r="E40" s="63">
        <v>0.2</v>
      </c>
      <c r="F40" s="63">
        <v>1</v>
      </c>
    </row>
    <row r="41" spans="1:6" x14ac:dyDescent="0.25">
      <c r="A41" s="63" t="s">
        <v>185</v>
      </c>
      <c r="B41" s="63">
        <v>5.0999999999999996</v>
      </c>
      <c r="C41" s="63">
        <v>3.4</v>
      </c>
      <c r="D41" s="63">
        <v>1.5</v>
      </c>
      <c r="E41" s="63">
        <v>0.2</v>
      </c>
      <c r="F41" s="63">
        <v>1</v>
      </c>
    </row>
    <row r="42" spans="1:6" x14ac:dyDescent="0.25">
      <c r="A42" s="63" t="s">
        <v>185</v>
      </c>
      <c r="B42" s="63">
        <v>5</v>
      </c>
      <c r="C42" s="63">
        <v>3.5</v>
      </c>
      <c r="D42" s="63">
        <v>1.3</v>
      </c>
      <c r="E42" s="63">
        <v>0.3</v>
      </c>
      <c r="F42" s="63">
        <v>1</v>
      </c>
    </row>
    <row r="43" spans="1:6" x14ac:dyDescent="0.25">
      <c r="A43" s="63" t="s">
        <v>185</v>
      </c>
      <c r="B43" s="63">
        <v>4.5</v>
      </c>
      <c r="C43" s="63">
        <v>2.2999999999999998</v>
      </c>
      <c r="D43" s="63">
        <v>1.3</v>
      </c>
      <c r="E43" s="63">
        <v>0.3</v>
      </c>
      <c r="F43" s="63">
        <v>1</v>
      </c>
    </row>
    <row r="44" spans="1:6" x14ac:dyDescent="0.25">
      <c r="A44" s="63" t="s">
        <v>185</v>
      </c>
      <c r="B44" s="63">
        <v>4.4000000000000004</v>
      </c>
      <c r="C44" s="63">
        <v>3.2</v>
      </c>
      <c r="D44" s="63">
        <v>1.3</v>
      </c>
      <c r="E44" s="63">
        <v>0.2</v>
      </c>
      <c r="F44" s="63">
        <v>1</v>
      </c>
    </row>
    <row r="45" spans="1:6" x14ac:dyDescent="0.25">
      <c r="A45" s="63" t="s">
        <v>185</v>
      </c>
      <c r="B45" s="63">
        <v>5</v>
      </c>
      <c r="C45" s="63">
        <v>3.5</v>
      </c>
      <c r="D45" s="63">
        <v>1.6</v>
      </c>
      <c r="E45" s="63">
        <v>0.6</v>
      </c>
      <c r="F45" s="63">
        <v>1</v>
      </c>
    </row>
    <row r="46" spans="1:6" x14ac:dyDescent="0.25">
      <c r="A46" s="63" t="s">
        <v>185</v>
      </c>
      <c r="B46" s="63">
        <v>5.0999999999999996</v>
      </c>
      <c r="C46" s="63">
        <v>3.8</v>
      </c>
      <c r="D46" s="63">
        <v>1.9</v>
      </c>
      <c r="E46" s="63">
        <v>0.4</v>
      </c>
      <c r="F46" s="63">
        <v>1</v>
      </c>
    </row>
    <row r="47" spans="1:6" x14ac:dyDescent="0.25">
      <c r="A47" s="63" t="s">
        <v>185</v>
      </c>
      <c r="B47" s="63">
        <v>4.8</v>
      </c>
      <c r="C47" s="63">
        <v>3</v>
      </c>
      <c r="D47" s="63">
        <v>1.4</v>
      </c>
      <c r="E47" s="63">
        <v>0.3</v>
      </c>
      <c r="F47" s="63">
        <v>1</v>
      </c>
    </row>
    <row r="48" spans="1:6" x14ac:dyDescent="0.25">
      <c r="A48" s="63" t="s">
        <v>185</v>
      </c>
      <c r="B48" s="63">
        <v>5.0999999999999996</v>
      </c>
      <c r="C48" s="63">
        <v>3.8</v>
      </c>
      <c r="D48" s="63">
        <v>1.6</v>
      </c>
      <c r="E48" s="63">
        <v>0.2</v>
      </c>
      <c r="F48" s="63">
        <v>1</v>
      </c>
    </row>
    <row r="49" spans="1:6" x14ac:dyDescent="0.25">
      <c r="A49" s="63" t="s">
        <v>185</v>
      </c>
      <c r="B49" s="63">
        <v>4.5999999999999996</v>
      </c>
      <c r="C49" s="63">
        <v>3.2</v>
      </c>
      <c r="D49" s="63">
        <v>1.4</v>
      </c>
      <c r="E49" s="63">
        <v>0.2</v>
      </c>
      <c r="F49" s="63">
        <v>1</v>
      </c>
    </row>
    <row r="50" spans="1:6" x14ac:dyDescent="0.25">
      <c r="A50" s="63" t="s">
        <v>185</v>
      </c>
      <c r="B50" s="63">
        <v>5.3</v>
      </c>
      <c r="C50" s="63">
        <v>3.7</v>
      </c>
      <c r="D50" s="63">
        <v>1.5</v>
      </c>
      <c r="E50" s="63">
        <v>0.2</v>
      </c>
      <c r="F50" s="63">
        <v>1</v>
      </c>
    </row>
    <row r="51" spans="1:6" x14ac:dyDescent="0.25">
      <c r="A51" s="63" t="s">
        <v>185</v>
      </c>
      <c r="B51" s="63">
        <v>5</v>
      </c>
      <c r="C51" s="63">
        <v>3.3</v>
      </c>
      <c r="D51" s="63">
        <v>1.4</v>
      </c>
      <c r="E51" s="63">
        <v>0.2</v>
      </c>
      <c r="F51" s="63">
        <v>1</v>
      </c>
    </row>
    <row r="52" spans="1:6" x14ac:dyDescent="0.25">
      <c r="A52" s="63" t="s">
        <v>186</v>
      </c>
      <c r="B52" s="63">
        <v>7</v>
      </c>
      <c r="C52" s="63">
        <v>3.2</v>
      </c>
      <c r="D52" s="63">
        <v>4.7</v>
      </c>
      <c r="E52" s="63">
        <v>1.4</v>
      </c>
      <c r="F52" s="63">
        <v>2</v>
      </c>
    </row>
    <row r="53" spans="1:6" x14ac:dyDescent="0.25">
      <c r="A53" s="63" t="s">
        <v>186</v>
      </c>
      <c r="B53" s="63">
        <v>6.4</v>
      </c>
      <c r="C53" s="63">
        <v>3.2</v>
      </c>
      <c r="D53" s="63">
        <v>4.5</v>
      </c>
      <c r="E53" s="63">
        <v>1.5</v>
      </c>
      <c r="F53" s="63">
        <v>2</v>
      </c>
    </row>
    <row r="54" spans="1:6" x14ac:dyDescent="0.25">
      <c r="A54" s="63" t="s">
        <v>186</v>
      </c>
      <c r="B54" s="63">
        <v>6.9</v>
      </c>
      <c r="C54" s="63">
        <v>3.1</v>
      </c>
      <c r="D54" s="63">
        <v>4.9000000000000004</v>
      </c>
      <c r="E54" s="63">
        <v>1.5</v>
      </c>
      <c r="F54" s="63">
        <v>2</v>
      </c>
    </row>
    <row r="55" spans="1:6" x14ac:dyDescent="0.25">
      <c r="A55" s="63" t="s">
        <v>186</v>
      </c>
      <c r="B55" s="63">
        <v>5.5</v>
      </c>
      <c r="C55" s="63">
        <v>2.2999999999999998</v>
      </c>
      <c r="D55" s="63">
        <v>4</v>
      </c>
      <c r="E55" s="63">
        <v>1.3</v>
      </c>
      <c r="F55" s="63">
        <v>2</v>
      </c>
    </row>
    <row r="56" spans="1:6" x14ac:dyDescent="0.25">
      <c r="A56" s="63" t="s">
        <v>186</v>
      </c>
      <c r="B56" s="63">
        <v>6.5</v>
      </c>
      <c r="C56" s="63">
        <v>2.8</v>
      </c>
      <c r="D56" s="63">
        <v>4.5999999999999996</v>
      </c>
      <c r="E56" s="63">
        <v>1.5</v>
      </c>
      <c r="F56" s="63">
        <v>2</v>
      </c>
    </row>
    <row r="57" spans="1:6" x14ac:dyDescent="0.25">
      <c r="A57" s="63" t="s">
        <v>186</v>
      </c>
      <c r="B57" s="63">
        <v>5.7</v>
      </c>
      <c r="C57" s="63">
        <v>2.8</v>
      </c>
      <c r="D57" s="63">
        <v>4.5</v>
      </c>
      <c r="E57" s="63">
        <v>1.3</v>
      </c>
      <c r="F57" s="63">
        <v>2</v>
      </c>
    </row>
    <row r="58" spans="1:6" x14ac:dyDescent="0.25">
      <c r="A58" s="63" t="s">
        <v>186</v>
      </c>
      <c r="B58" s="63">
        <v>6.3</v>
      </c>
      <c r="C58" s="63">
        <v>3.3</v>
      </c>
      <c r="D58" s="63">
        <v>4.7</v>
      </c>
      <c r="E58" s="63">
        <v>1.6</v>
      </c>
      <c r="F58" s="63">
        <v>2</v>
      </c>
    </row>
    <row r="59" spans="1:6" x14ac:dyDescent="0.25">
      <c r="A59" s="63" t="s">
        <v>186</v>
      </c>
      <c r="B59" s="63">
        <v>4.9000000000000004</v>
      </c>
      <c r="C59" s="63">
        <v>2.4</v>
      </c>
      <c r="D59" s="63">
        <v>3.3</v>
      </c>
      <c r="E59" s="63">
        <v>1</v>
      </c>
      <c r="F59" s="63">
        <v>2</v>
      </c>
    </row>
    <row r="60" spans="1:6" x14ac:dyDescent="0.25">
      <c r="A60" s="63" t="s">
        <v>186</v>
      </c>
      <c r="B60" s="63">
        <v>6.6</v>
      </c>
      <c r="C60" s="63">
        <v>2.9</v>
      </c>
      <c r="D60" s="63">
        <v>4.5999999999999996</v>
      </c>
      <c r="E60" s="63">
        <v>1.3</v>
      </c>
      <c r="F60" s="63">
        <v>2</v>
      </c>
    </row>
    <row r="61" spans="1:6" x14ac:dyDescent="0.25">
      <c r="A61" s="63" t="s">
        <v>186</v>
      </c>
      <c r="B61" s="63">
        <v>5.2</v>
      </c>
      <c r="C61" s="63">
        <v>2.7</v>
      </c>
      <c r="D61" s="63">
        <v>3.9</v>
      </c>
      <c r="E61" s="63">
        <v>1.4</v>
      </c>
      <c r="F61" s="63">
        <v>2</v>
      </c>
    </row>
    <row r="62" spans="1:6" x14ac:dyDescent="0.25">
      <c r="A62" s="63" t="s">
        <v>186</v>
      </c>
      <c r="B62" s="63">
        <v>5</v>
      </c>
      <c r="C62" s="63">
        <v>2</v>
      </c>
      <c r="D62" s="63">
        <v>3.5</v>
      </c>
      <c r="E62" s="63">
        <v>1</v>
      </c>
      <c r="F62" s="63">
        <v>2</v>
      </c>
    </row>
    <row r="63" spans="1:6" x14ac:dyDescent="0.25">
      <c r="A63" s="63" t="s">
        <v>186</v>
      </c>
      <c r="B63" s="63">
        <v>5.9</v>
      </c>
      <c r="C63" s="63">
        <v>3</v>
      </c>
      <c r="D63" s="63">
        <v>4.2</v>
      </c>
      <c r="E63" s="63">
        <v>1.5</v>
      </c>
      <c r="F63" s="63">
        <v>2</v>
      </c>
    </row>
    <row r="64" spans="1:6" x14ac:dyDescent="0.25">
      <c r="A64" s="63" t="s">
        <v>186</v>
      </c>
      <c r="B64" s="63">
        <v>6</v>
      </c>
      <c r="C64" s="63">
        <v>2.2000000000000002</v>
      </c>
      <c r="D64" s="63">
        <v>4</v>
      </c>
      <c r="E64" s="63">
        <v>1</v>
      </c>
      <c r="F64" s="63">
        <v>2</v>
      </c>
    </row>
    <row r="65" spans="1:6" x14ac:dyDescent="0.25">
      <c r="A65" s="63" t="s">
        <v>186</v>
      </c>
      <c r="B65" s="63">
        <v>6.1</v>
      </c>
      <c r="C65" s="63">
        <v>2.9</v>
      </c>
      <c r="D65" s="63">
        <v>4.7</v>
      </c>
      <c r="E65" s="63">
        <v>1.4</v>
      </c>
      <c r="F65" s="63">
        <v>2</v>
      </c>
    </row>
    <row r="66" spans="1:6" x14ac:dyDescent="0.25">
      <c r="A66" s="63" t="s">
        <v>186</v>
      </c>
      <c r="B66" s="63">
        <v>5.6</v>
      </c>
      <c r="C66" s="63">
        <v>2.9</v>
      </c>
      <c r="D66" s="63">
        <v>3.6</v>
      </c>
      <c r="E66" s="63">
        <v>1.3</v>
      </c>
      <c r="F66" s="63">
        <v>2</v>
      </c>
    </row>
    <row r="67" spans="1:6" x14ac:dyDescent="0.25">
      <c r="A67" s="63" t="s">
        <v>186</v>
      </c>
      <c r="B67" s="63">
        <v>6.7</v>
      </c>
      <c r="C67" s="63">
        <v>3.1</v>
      </c>
      <c r="D67" s="63">
        <v>4.4000000000000004</v>
      </c>
      <c r="E67" s="63">
        <v>1.4</v>
      </c>
      <c r="F67" s="63">
        <v>2</v>
      </c>
    </row>
    <row r="68" spans="1:6" x14ac:dyDescent="0.25">
      <c r="A68" s="63" t="s">
        <v>186</v>
      </c>
      <c r="B68" s="63">
        <v>5.6</v>
      </c>
      <c r="C68" s="63">
        <v>3</v>
      </c>
      <c r="D68" s="63">
        <v>4.5</v>
      </c>
      <c r="E68" s="63">
        <v>1.5</v>
      </c>
      <c r="F68" s="63">
        <v>2</v>
      </c>
    </row>
    <row r="69" spans="1:6" x14ac:dyDescent="0.25">
      <c r="A69" s="63" t="s">
        <v>186</v>
      </c>
      <c r="B69" s="63">
        <v>5.8</v>
      </c>
      <c r="C69" s="63">
        <v>2.7</v>
      </c>
      <c r="D69" s="63">
        <v>4.0999999999999996</v>
      </c>
      <c r="E69" s="63">
        <v>1</v>
      </c>
      <c r="F69" s="63">
        <v>2</v>
      </c>
    </row>
    <row r="70" spans="1:6" x14ac:dyDescent="0.25">
      <c r="A70" s="63" t="s">
        <v>186</v>
      </c>
      <c r="B70" s="63">
        <v>6.2</v>
      </c>
      <c r="C70" s="63">
        <v>2.2000000000000002</v>
      </c>
      <c r="D70" s="63">
        <v>4.5</v>
      </c>
      <c r="E70" s="63">
        <v>1.5</v>
      </c>
      <c r="F70" s="63">
        <v>2</v>
      </c>
    </row>
    <row r="71" spans="1:6" x14ac:dyDescent="0.25">
      <c r="A71" s="63" t="s">
        <v>186</v>
      </c>
      <c r="B71" s="63">
        <v>5.6</v>
      </c>
      <c r="C71" s="63">
        <v>2.5</v>
      </c>
      <c r="D71" s="63">
        <v>3.9</v>
      </c>
      <c r="E71" s="63">
        <v>1.1000000000000001</v>
      </c>
      <c r="F71" s="63">
        <v>2</v>
      </c>
    </row>
    <row r="72" spans="1:6" x14ac:dyDescent="0.25">
      <c r="A72" s="63" t="s">
        <v>186</v>
      </c>
      <c r="B72" s="63">
        <v>5.9</v>
      </c>
      <c r="C72" s="63">
        <v>3.2</v>
      </c>
      <c r="D72" s="63">
        <v>4.8</v>
      </c>
      <c r="E72" s="63">
        <v>1.8</v>
      </c>
      <c r="F72" s="63">
        <v>2</v>
      </c>
    </row>
    <row r="73" spans="1:6" x14ac:dyDescent="0.25">
      <c r="A73" s="63" t="s">
        <v>186</v>
      </c>
      <c r="B73" s="63">
        <v>6.1</v>
      </c>
      <c r="C73" s="63">
        <v>2.8</v>
      </c>
      <c r="D73" s="63">
        <v>4</v>
      </c>
      <c r="E73" s="63">
        <v>1.3</v>
      </c>
      <c r="F73" s="63">
        <v>2</v>
      </c>
    </row>
    <row r="74" spans="1:6" x14ac:dyDescent="0.25">
      <c r="A74" s="63" t="s">
        <v>186</v>
      </c>
      <c r="B74" s="63">
        <v>6.3</v>
      </c>
      <c r="C74" s="63">
        <v>2.5</v>
      </c>
      <c r="D74" s="63">
        <v>4.9000000000000004</v>
      </c>
      <c r="E74" s="63">
        <v>1.5</v>
      </c>
      <c r="F74" s="63">
        <v>2</v>
      </c>
    </row>
    <row r="75" spans="1:6" x14ac:dyDescent="0.25">
      <c r="A75" s="63" t="s">
        <v>186</v>
      </c>
      <c r="B75" s="63">
        <v>6.1</v>
      </c>
      <c r="C75" s="63">
        <v>2.8</v>
      </c>
      <c r="D75" s="63">
        <v>4.7</v>
      </c>
      <c r="E75" s="63">
        <v>1.2</v>
      </c>
      <c r="F75" s="63">
        <v>2</v>
      </c>
    </row>
    <row r="76" spans="1:6" x14ac:dyDescent="0.25">
      <c r="A76" s="63" t="s">
        <v>186</v>
      </c>
      <c r="B76" s="63">
        <v>6.4</v>
      </c>
      <c r="C76" s="63">
        <v>2.9</v>
      </c>
      <c r="D76" s="63">
        <v>4.3</v>
      </c>
      <c r="E76" s="63">
        <v>1.3</v>
      </c>
      <c r="F76" s="63">
        <v>2</v>
      </c>
    </row>
    <row r="77" spans="1:6" x14ac:dyDescent="0.25">
      <c r="A77" s="63" t="s">
        <v>186</v>
      </c>
      <c r="B77" s="63">
        <v>6.6</v>
      </c>
      <c r="C77" s="63">
        <v>3</v>
      </c>
      <c r="D77" s="63">
        <v>4.4000000000000004</v>
      </c>
      <c r="E77" s="63">
        <v>1.4</v>
      </c>
      <c r="F77" s="63">
        <v>2</v>
      </c>
    </row>
    <row r="78" spans="1:6" x14ac:dyDescent="0.25">
      <c r="A78" s="63" t="s">
        <v>186</v>
      </c>
      <c r="B78" s="63">
        <v>6.8</v>
      </c>
      <c r="C78" s="63">
        <v>2.8</v>
      </c>
      <c r="D78" s="63">
        <v>4.8</v>
      </c>
      <c r="E78" s="63">
        <v>1.4</v>
      </c>
      <c r="F78" s="63">
        <v>2</v>
      </c>
    </row>
    <row r="79" spans="1:6" x14ac:dyDescent="0.25">
      <c r="A79" s="63" t="s">
        <v>186</v>
      </c>
      <c r="B79" s="63">
        <v>6.7</v>
      </c>
      <c r="C79" s="63">
        <v>3</v>
      </c>
      <c r="D79" s="63">
        <v>5</v>
      </c>
      <c r="E79" s="63">
        <v>1.7</v>
      </c>
      <c r="F79" s="63">
        <v>2</v>
      </c>
    </row>
    <row r="80" spans="1:6" x14ac:dyDescent="0.25">
      <c r="A80" s="63" t="s">
        <v>186</v>
      </c>
      <c r="B80" s="63">
        <v>6</v>
      </c>
      <c r="C80" s="63">
        <v>2.9</v>
      </c>
      <c r="D80" s="63">
        <v>4.5</v>
      </c>
      <c r="E80" s="63">
        <v>1.5</v>
      </c>
      <c r="F80" s="63">
        <v>2</v>
      </c>
    </row>
    <row r="81" spans="1:6" x14ac:dyDescent="0.25">
      <c r="A81" s="63" t="s">
        <v>186</v>
      </c>
      <c r="B81" s="63">
        <v>5.7</v>
      </c>
      <c r="C81" s="63">
        <v>2.6</v>
      </c>
      <c r="D81" s="63">
        <v>3.5</v>
      </c>
      <c r="E81" s="63">
        <v>1</v>
      </c>
      <c r="F81" s="63">
        <v>2</v>
      </c>
    </row>
    <row r="82" spans="1:6" x14ac:dyDescent="0.25">
      <c r="A82" s="63" t="s">
        <v>186</v>
      </c>
      <c r="B82" s="63">
        <v>5.5</v>
      </c>
      <c r="C82" s="63">
        <v>2.4</v>
      </c>
      <c r="D82" s="63">
        <v>3.8</v>
      </c>
      <c r="E82" s="63">
        <v>1.1000000000000001</v>
      </c>
      <c r="F82" s="63">
        <v>2</v>
      </c>
    </row>
    <row r="83" spans="1:6" x14ac:dyDescent="0.25">
      <c r="A83" s="63" t="s">
        <v>186</v>
      </c>
      <c r="B83" s="63">
        <v>5.5</v>
      </c>
      <c r="C83" s="63">
        <v>2.4</v>
      </c>
      <c r="D83" s="63">
        <v>3.7</v>
      </c>
      <c r="E83" s="63">
        <v>1</v>
      </c>
      <c r="F83" s="63">
        <v>2</v>
      </c>
    </row>
    <row r="84" spans="1:6" x14ac:dyDescent="0.25">
      <c r="A84" s="63" t="s">
        <v>186</v>
      </c>
      <c r="B84" s="63">
        <v>5.8</v>
      </c>
      <c r="C84" s="63">
        <v>2.7</v>
      </c>
      <c r="D84" s="63">
        <v>3.9</v>
      </c>
      <c r="E84" s="63">
        <v>1.2</v>
      </c>
      <c r="F84" s="63">
        <v>2</v>
      </c>
    </row>
    <row r="85" spans="1:6" x14ac:dyDescent="0.25">
      <c r="A85" s="63" t="s">
        <v>186</v>
      </c>
      <c r="B85" s="63">
        <v>6</v>
      </c>
      <c r="C85" s="63">
        <v>2.7</v>
      </c>
      <c r="D85" s="63">
        <v>5.0999999999999996</v>
      </c>
      <c r="E85" s="63">
        <v>1.6</v>
      </c>
      <c r="F85" s="63">
        <v>2</v>
      </c>
    </row>
    <row r="86" spans="1:6" x14ac:dyDescent="0.25">
      <c r="A86" s="63" t="s">
        <v>186</v>
      </c>
      <c r="B86" s="63">
        <v>5.4</v>
      </c>
      <c r="C86" s="63">
        <v>3</v>
      </c>
      <c r="D86" s="63">
        <v>4.5</v>
      </c>
      <c r="E86" s="63">
        <v>1.5</v>
      </c>
      <c r="F86" s="63">
        <v>2</v>
      </c>
    </row>
    <row r="87" spans="1:6" x14ac:dyDescent="0.25">
      <c r="A87" s="63" t="s">
        <v>186</v>
      </c>
      <c r="B87" s="63">
        <v>6</v>
      </c>
      <c r="C87" s="63">
        <v>3.4</v>
      </c>
      <c r="D87" s="63">
        <v>4.5</v>
      </c>
      <c r="E87" s="63">
        <v>1.6</v>
      </c>
      <c r="F87" s="63">
        <v>2</v>
      </c>
    </row>
    <row r="88" spans="1:6" x14ac:dyDescent="0.25">
      <c r="A88" s="63" t="s">
        <v>186</v>
      </c>
      <c r="B88" s="63">
        <v>6.7</v>
      </c>
      <c r="C88" s="63">
        <v>3.1</v>
      </c>
      <c r="D88" s="63">
        <v>4.7</v>
      </c>
      <c r="E88" s="63">
        <v>1.5</v>
      </c>
      <c r="F88" s="63">
        <v>2</v>
      </c>
    </row>
    <row r="89" spans="1:6" x14ac:dyDescent="0.25">
      <c r="A89" s="63" t="s">
        <v>186</v>
      </c>
      <c r="B89" s="63">
        <v>6.3</v>
      </c>
      <c r="C89" s="63">
        <v>2.2999999999999998</v>
      </c>
      <c r="D89" s="63">
        <v>4.4000000000000004</v>
      </c>
      <c r="E89" s="63">
        <v>1.3</v>
      </c>
      <c r="F89" s="63">
        <v>2</v>
      </c>
    </row>
    <row r="90" spans="1:6" x14ac:dyDescent="0.25">
      <c r="A90" s="63" t="s">
        <v>186</v>
      </c>
      <c r="B90" s="63">
        <v>5.6</v>
      </c>
      <c r="C90" s="63">
        <v>3</v>
      </c>
      <c r="D90" s="63">
        <v>4.0999999999999996</v>
      </c>
      <c r="E90" s="63">
        <v>1.3</v>
      </c>
      <c r="F90" s="63">
        <v>2</v>
      </c>
    </row>
    <row r="91" spans="1:6" x14ac:dyDescent="0.25">
      <c r="A91" s="63" t="s">
        <v>186</v>
      </c>
      <c r="B91" s="63">
        <v>5.5</v>
      </c>
      <c r="C91" s="63">
        <v>2.5</v>
      </c>
      <c r="D91" s="63">
        <v>4</v>
      </c>
      <c r="E91" s="63">
        <v>1.3</v>
      </c>
      <c r="F91" s="63">
        <v>2</v>
      </c>
    </row>
    <row r="92" spans="1:6" x14ac:dyDescent="0.25">
      <c r="A92" s="63" t="s">
        <v>186</v>
      </c>
      <c r="B92" s="63">
        <v>5.5</v>
      </c>
      <c r="C92" s="63">
        <v>2.6</v>
      </c>
      <c r="D92" s="63">
        <v>4.4000000000000004</v>
      </c>
      <c r="E92" s="63">
        <v>1.2</v>
      </c>
      <c r="F92" s="63">
        <v>2</v>
      </c>
    </row>
    <row r="93" spans="1:6" x14ac:dyDescent="0.25">
      <c r="A93" s="63" t="s">
        <v>186</v>
      </c>
      <c r="B93" s="63">
        <v>6.1</v>
      </c>
      <c r="C93" s="63">
        <v>3</v>
      </c>
      <c r="D93" s="63">
        <v>4.5999999999999996</v>
      </c>
      <c r="E93" s="63">
        <v>1.4</v>
      </c>
      <c r="F93" s="63">
        <v>2</v>
      </c>
    </row>
    <row r="94" spans="1:6" x14ac:dyDescent="0.25">
      <c r="A94" s="63" t="s">
        <v>186</v>
      </c>
      <c r="B94" s="63">
        <v>5.8</v>
      </c>
      <c r="C94" s="63">
        <v>2.6</v>
      </c>
      <c r="D94" s="63">
        <v>4</v>
      </c>
      <c r="E94" s="63">
        <v>1.2</v>
      </c>
      <c r="F94" s="63">
        <v>2</v>
      </c>
    </row>
    <row r="95" spans="1:6" x14ac:dyDescent="0.25">
      <c r="A95" s="63" t="s">
        <v>186</v>
      </c>
      <c r="B95" s="63">
        <v>5</v>
      </c>
      <c r="C95" s="63">
        <v>2.2999999999999998</v>
      </c>
      <c r="D95" s="63">
        <v>3.3</v>
      </c>
      <c r="E95" s="63">
        <v>1</v>
      </c>
      <c r="F95" s="63">
        <v>2</v>
      </c>
    </row>
    <row r="96" spans="1:6" x14ac:dyDescent="0.25">
      <c r="A96" s="63" t="s">
        <v>186</v>
      </c>
      <c r="B96" s="63">
        <v>5.6</v>
      </c>
      <c r="C96" s="63">
        <v>2.7</v>
      </c>
      <c r="D96" s="63">
        <v>4.2</v>
      </c>
      <c r="E96" s="63">
        <v>1.3</v>
      </c>
      <c r="F96" s="63">
        <v>2</v>
      </c>
    </row>
    <row r="97" spans="1:6" x14ac:dyDescent="0.25">
      <c r="A97" s="63" t="s">
        <v>186</v>
      </c>
      <c r="B97" s="63">
        <v>5.7</v>
      </c>
      <c r="C97" s="63">
        <v>3</v>
      </c>
      <c r="D97" s="63">
        <v>4.2</v>
      </c>
      <c r="E97" s="63">
        <v>1.2</v>
      </c>
      <c r="F97" s="63">
        <v>2</v>
      </c>
    </row>
    <row r="98" spans="1:6" x14ac:dyDescent="0.25">
      <c r="A98" s="63" t="s">
        <v>186</v>
      </c>
      <c r="B98" s="63">
        <v>5.7</v>
      </c>
      <c r="C98" s="63">
        <v>2.9</v>
      </c>
      <c r="D98" s="63">
        <v>4.2</v>
      </c>
      <c r="E98" s="63">
        <v>1.3</v>
      </c>
      <c r="F98" s="63">
        <v>2</v>
      </c>
    </row>
    <row r="99" spans="1:6" x14ac:dyDescent="0.25">
      <c r="A99" s="63" t="s">
        <v>186</v>
      </c>
      <c r="B99" s="63">
        <v>6.2</v>
      </c>
      <c r="C99" s="63">
        <v>2.9</v>
      </c>
      <c r="D99" s="63">
        <v>4.3</v>
      </c>
      <c r="E99" s="63">
        <v>1.3</v>
      </c>
      <c r="F99" s="63">
        <v>2</v>
      </c>
    </row>
    <row r="100" spans="1:6" x14ac:dyDescent="0.25">
      <c r="A100" s="63" t="s">
        <v>186</v>
      </c>
      <c r="B100" s="63">
        <v>5.0999999999999996</v>
      </c>
      <c r="C100" s="63">
        <v>2.5</v>
      </c>
      <c r="D100" s="63">
        <v>3</v>
      </c>
      <c r="E100" s="63">
        <v>1.1000000000000001</v>
      </c>
      <c r="F100" s="63">
        <v>2</v>
      </c>
    </row>
    <row r="101" spans="1:6" x14ac:dyDescent="0.25">
      <c r="A101" s="63" t="s">
        <v>186</v>
      </c>
      <c r="B101" s="63">
        <v>5.7</v>
      </c>
      <c r="C101" s="63">
        <v>2.8</v>
      </c>
      <c r="D101" s="63">
        <v>4.0999999999999996</v>
      </c>
      <c r="E101" s="63">
        <v>1.3</v>
      </c>
      <c r="F101" s="63">
        <v>2</v>
      </c>
    </row>
    <row r="102" spans="1:6" x14ac:dyDescent="0.25">
      <c r="A102" s="63" t="s">
        <v>187</v>
      </c>
      <c r="B102" s="63">
        <v>6.3</v>
      </c>
      <c r="C102" s="63">
        <v>3.3</v>
      </c>
      <c r="D102" s="63">
        <v>6</v>
      </c>
      <c r="E102" s="63">
        <v>2.5</v>
      </c>
      <c r="F102" s="63">
        <v>3</v>
      </c>
    </row>
    <row r="103" spans="1:6" x14ac:dyDescent="0.25">
      <c r="A103" s="63" t="s">
        <v>187</v>
      </c>
      <c r="B103" s="63">
        <v>5.8</v>
      </c>
      <c r="C103" s="63">
        <v>2.7</v>
      </c>
      <c r="D103" s="63">
        <v>5.0999999999999996</v>
      </c>
      <c r="E103" s="63">
        <v>1.9</v>
      </c>
      <c r="F103" s="63">
        <v>3</v>
      </c>
    </row>
    <row r="104" spans="1:6" x14ac:dyDescent="0.25">
      <c r="A104" s="63" t="s">
        <v>187</v>
      </c>
      <c r="B104" s="63">
        <v>7.1</v>
      </c>
      <c r="C104" s="63">
        <v>3</v>
      </c>
      <c r="D104" s="63">
        <v>5.9</v>
      </c>
      <c r="E104" s="63">
        <v>2.1</v>
      </c>
      <c r="F104" s="63">
        <v>3</v>
      </c>
    </row>
    <row r="105" spans="1:6" x14ac:dyDescent="0.25">
      <c r="A105" s="63" t="s">
        <v>187</v>
      </c>
      <c r="B105" s="63">
        <v>6.3</v>
      </c>
      <c r="C105" s="63">
        <v>2.9</v>
      </c>
      <c r="D105" s="63">
        <v>5.6</v>
      </c>
      <c r="E105" s="63">
        <v>1.8</v>
      </c>
      <c r="F105" s="63">
        <v>3</v>
      </c>
    </row>
    <row r="106" spans="1:6" x14ac:dyDescent="0.25">
      <c r="A106" s="63" t="s">
        <v>187</v>
      </c>
      <c r="B106" s="63">
        <v>6.5</v>
      </c>
      <c r="C106" s="63">
        <v>3</v>
      </c>
      <c r="D106" s="63">
        <v>5.8</v>
      </c>
      <c r="E106" s="63">
        <v>2.2000000000000002</v>
      </c>
      <c r="F106" s="63">
        <v>3</v>
      </c>
    </row>
    <row r="107" spans="1:6" x14ac:dyDescent="0.25">
      <c r="A107" s="63" t="s">
        <v>187</v>
      </c>
      <c r="B107" s="63">
        <v>7.6</v>
      </c>
      <c r="C107" s="63">
        <v>3</v>
      </c>
      <c r="D107" s="63">
        <v>6.6</v>
      </c>
      <c r="E107" s="63">
        <v>2.1</v>
      </c>
      <c r="F107" s="63">
        <v>3</v>
      </c>
    </row>
    <row r="108" spans="1:6" x14ac:dyDescent="0.25">
      <c r="A108" s="63" t="s">
        <v>187</v>
      </c>
      <c r="B108" s="63">
        <v>4.9000000000000004</v>
      </c>
      <c r="C108" s="63">
        <v>2.5</v>
      </c>
      <c r="D108" s="63">
        <v>4.5</v>
      </c>
      <c r="E108" s="63">
        <v>1.7</v>
      </c>
      <c r="F108" s="63">
        <v>3</v>
      </c>
    </row>
    <row r="109" spans="1:6" x14ac:dyDescent="0.25">
      <c r="A109" s="63" t="s">
        <v>187</v>
      </c>
      <c r="B109" s="63">
        <v>7.3</v>
      </c>
      <c r="C109" s="63">
        <v>2.9</v>
      </c>
      <c r="D109" s="63">
        <v>6.3</v>
      </c>
      <c r="E109" s="63">
        <v>1.8</v>
      </c>
      <c r="F109" s="63">
        <v>3</v>
      </c>
    </row>
    <row r="110" spans="1:6" x14ac:dyDescent="0.25">
      <c r="A110" s="63" t="s">
        <v>187</v>
      </c>
      <c r="B110" s="63">
        <v>6.7</v>
      </c>
      <c r="C110" s="63">
        <v>2.5</v>
      </c>
      <c r="D110" s="63">
        <v>5.8</v>
      </c>
      <c r="E110" s="63">
        <v>1.8</v>
      </c>
      <c r="F110" s="63">
        <v>3</v>
      </c>
    </row>
    <row r="111" spans="1:6" x14ac:dyDescent="0.25">
      <c r="A111" s="63" t="s">
        <v>187</v>
      </c>
      <c r="B111" s="63">
        <v>7.2</v>
      </c>
      <c r="C111" s="63">
        <v>3.6</v>
      </c>
      <c r="D111" s="63">
        <v>6.1</v>
      </c>
      <c r="E111" s="63">
        <v>2.5</v>
      </c>
      <c r="F111" s="63">
        <v>3</v>
      </c>
    </row>
    <row r="112" spans="1:6" x14ac:dyDescent="0.25">
      <c r="A112" s="63" t="s">
        <v>187</v>
      </c>
      <c r="B112" s="63">
        <v>6.5</v>
      </c>
      <c r="C112" s="63">
        <v>3.2</v>
      </c>
      <c r="D112" s="63">
        <v>5.0999999999999996</v>
      </c>
      <c r="E112" s="63">
        <v>2</v>
      </c>
      <c r="F112" s="63">
        <v>3</v>
      </c>
    </row>
    <row r="113" spans="1:6" x14ac:dyDescent="0.25">
      <c r="A113" s="63" t="s">
        <v>187</v>
      </c>
      <c r="B113" s="63">
        <v>6.4</v>
      </c>
      <c r="C113" s="63">
        <v>2.7</v>
      </c>
      <c r="D113" s="63">
        <v>5.3</v>
      </c>
      <c r="E113" s="63">
        <v>1.9</v>
      </c>
      <c r="F113" s="63">
        <v>3</v>
      </c>
    </row>
    <row r="114" spans="1:6" x14ac:dyDescent="0.25">
      <c r="A114" s="63" t="s">
        <v>187</v>
      </c>
      <c r="B114" s="63">
        <v>6.8</v>
      </c>
      <c r="C114" s="63">
        <v>3</v>
      </c>
      <c r="D114" s="63">
        <v>5.5</v>
      </c>
      <c r="E114" s="63">
        <v>2.1</v>
      </c>
      <c r="F114" s="63">
        <v>3</v>
      </c>
    </row>
    <row r="115" spans="1:6" x14ac:dyDescent="0.25">
      <c r="A115" s="63" t="s">
        <v>187</v>
      </c>
      <c r="B115" s="63">
        <v>5.7</v>
      </c>
      <c r="C115" s="63">
        <v>2.5</v>
      </c>
      <c r="D115" s="63">
        <v>5</v>
      </c>
      <c r="E115" s="63">
        <v>2</v>
      </c>
      <c r="F115" s="63">
        <v>3</v>
      </c>
    </row>
    <row r="116" spans="1:6" x14ac:dyDescent="0.25">
      <c r="A116" s="63" t="s">
        <v>187</v>
      </c>
      <c r="B116" s="63">
        <v>5.8</v>
      </c>
      <c r="C116" s="63">
        <v>2.8</v>
      </c>
      <c r="D116" s="63">
        <v>5.0999999999999996</v>
      </c>
      <c r="E116" s="63">
        <v>2.4</v>
      </c>
      <c r="F116" s="63">
        <v>3</v>
      </c>
    </row>
    <row r="117" spans="1:6" x14ac:dyDescent="0.25">
      <c r="A117" s="63" t="s">
        <v>187</v>
      </c>
      <c r="B117" s="63">
        <v>6.4</v>
      </c>
      <c r="C117" s="63">
        <v>3.2</v>
      </c>
      <c r="D117" s="63">
        <v>5.3</v>
      </c>
      <c r="E117" s="63">
        <v>2.2999999999999998</v>
      </c>
      <c r="F117" s="63">
        <v>3</v>
      </c>
    </row>
    <row r="118" spans="1:6" x14ac:dyDescent="0.25">
      <c r="A118" s="63" t="s">
        <v>187</v>
      </c>
      <c r="B118" s="63">
        <v>6.5</v>
      </c>
      <c r="C118" s="63">
        <v>3</v>
      </c>
      <c r="D118" s="63">
        <v>5.5</v>
      </c>
      <c r="E118" s="63">
        <v>1.8</v>
      </c>
      <c r="F118" s="63">
        <v>3</v>
      </c>
    </row>
    <row r="119" spans="1:6" x14ac:dyDescent="0.25">
      <c r="A119" s="63" t="s">
        <v>187</v>
      </c>
      <c r="B119" s="63">
        <v>7.7</v>
      </c>
      <c r="C119" s="63">
        <v>3.8</v>
      </c>
      <c r="D119" s="63">
        <v>6.7</v>
      </c>
      <c r="E119" s="63">
        <v>2.2000000000000002</v>
      </c>
      <c r="F119" s="63">
        <v>3</v>
      </c>
    </row>
    <row r="120" spans="1:6" x14ac:dyDescent="0.25">
      <c r="A120" s="63" t="s">
        <v>187</v>
      </c>
      <c r="B120" s="63">
        <v>7.7</v>
      </c>
      <c r="C120" s="63">
        <v>2.6</v>
      </c>
      <c r="D120" s="63">
        <v>6.9</v>
      </c>
      <c r="E120" s="63">
        <v>2.2999999999999998</v>
      </c>
      <c r="F120" s="63">
        <v>3</v>
      </c>
    </row>
    <row r="121" spans="1:6" x14ac:dyDescent="0.25">
      <c r="A121" s="63" t="s">
        <v>187</v>
      </c>
      <c r="B121" s="63">
        <v>6</v>
      </c>
      <c r="C121" s="63">
        <v>2.2000000000000002</v>
      </c>
      <c r="D121" s="63">
        <v>5</v>
      </c>
      <c r="E121" s="63">
        <v>1.5</v>
      </c>
      <c r="F121" s="63">
        <v>3</v>
      </c>
    </row>
    <row r="122" spans="1:6" x14ac:dyDescent="0.25">
      <c r="A122" s="63" t="s">
        <v>187</v>
      </c>
      <c r="B122" s="63">
        <v>6.9</v>
      </c>
      <c r="C122" s="63">
        <v>3.2</v>
      </c>
      <c r="D122" s="63">
        <v>5.7</v>
      </c>
      <c r="E122" s="63">
        <v>2.2999999999999998</v>
      </c>
      <c r="F122" s="63">
        <v>3</v>
      </c>
    </row>
    <row r="123" spans="1:6" x14ac:dyDescent="0.25">
      <c r="A123" s="63" t="s">
        <v>187</v>
      </c>
      <c r="B123" s="63">
        <v>5.6</v>
      </c>
      <c r="C123" s="63">
        <v>2.8</v>
      </c>
      <c r="D123" s="63">
        <v>4.9000000000000004</v>
      </c>
      <c r="E123" s="63">
        <v>2</v>
      </c>
      <c r="F123" s="63">
        <v>3</v>
      </c>
    </row>
    <row r="124" spans="1:6" x14ac:dyDescent="0.25">
      <c r="A124" s="63" t="s">
        <v>187</v>
      </c>
      <c r="B124" s="63">
        <v>7.7</v>
      </c>
      <c r="C124" s="63">
        <v>2.8</v>
      </c>
      <c r="D124" s="63">
        <v>6.7</v>
      </c>
      <c r="E124" s="63">
        <v>2</v>
      </c>
      <c r="F124" s="63">
        <v>3</v>
      </c>
    </row>
    <row r="125" spans="1:6" x14ac:dyDescent="0.25">
      <c r="A125" s="63" t="s">
        <v>187</v>
      </c>
      <c r="B125" s="63">
        <v>6.3</v>
      </c>
      <c r="C125" s="63">
        <v>2.7</v>
      </c>
      <c r="D125" s="63">
        <v>4.9000000000000004</v>
      </c>
      <c r="E125" s="63">
        <v>1.8</v>
      </c>
      <c r="F125" s="63">
        <v>3</v>
      </c>
    </row>
    <row r="126" spans="1:6" x14ac:dyDescent="0.25">
      <c r="A126" s="63" t="s">
        <v>187</v>
      </c>
      <c r="B126" s="63">
        <v>6.7</v>
      </c>
      <c r="C126" s="63">
        <v>3.3</v>
      </c>
      <c r="D126" s="63">
        <v>5.7</v>
      </c>
      <c r="E126" s="63">
        <v>2.1</v>
      </c>
      <c r="F126" s="63">
        <v>3</v>
      </c>
    </row>
    <row r="127" spans="1:6" x14ac:dyDescent="0.25">
      <c r="A127" s="63" t="s">
        <v>187</v>
      </c>
      <c r="B127" s="63">
        <v>7.2</v>
      </c>
      <c r="C127" s="63">
        <v>3.2</v>
      </c>
      <c r="D127" s="63">
        <v>6</v>
      </c>
      <c r="E127" s="63">
        <v>1.8</v>
      </c>
      <c r="F127" s="63">
        <v>3</v>
      </c>
    </row>
    <row r="128" spans="1:6" x14ac:dyDescent="0.25">
      <c r="A128" s="63" t="s">
        <v>187</v>
      </c>
      <c r="B128" s="63">
        <v>6.2</v>
      </c>
      <c r="C128" s="63">
        <v>2.8</v>
      </c>
      <c r="D128" s="63">
        <v>4.8</v>
      </c>
      <c r="E128" s="63">
        <v>1.8</v>
      </c>
      <c r="F128" s="63">
        <v>3</v>
      </c>
    </row>
    <row r="129" spans="1:6" x14ac:dyDescent="0.25">
      <c r="A129" s="63" t="s">
        <v>187</v>
      </c>
      <c r="B129" s="63">
        <v>6.1</v>
      </c>
      <c r="C129" s="63">
        <v>3</v>
      </c>
      <c r="D129" s="63">
        <v>4.9000000000000004</v>
      </c>
      <c r="E129" s="63">
        <v>1.8</v>
      </c>
      <c r="F129" s="63">
        <v>3</v>
      </c>
    </row>
    <row r="130" spans="1:6" x14ac:dyDescent="0.25">
      <c r="A130" s="63" t="s">
        <v>187</v>
      </c>
      <c r="B130" s="63">
        <v>6.4</v>
      </c>
      <c r="C130" s="63">
        <v>2.8</v>
      </c>
      <c r="D130" s="63">
        <v>5.6</v>
      </c>
      <c r="E130" s="63">
        <v>2.1</v>
      </c>
      <c r="F130" s="63">
        <v>3</v>
      </c>
    </row>
    <row r="131" spans="1:6" x14ac:dyDescent="0.25">
      <c r="A131" s="63" t="s">
        <v>187</v>
      </c>
      <c r="B131" s="63">
        <v>7.2</v>
      </c>
      <c r="C131" s="63">
        <v>3</v>
      </c>
      <c r="D131" s="63">
        <v>5.8</v>
      </c>
      <c r="E131" s="63">
        <v>1.6</v>
      </c>
      <c r="F131" s="63">
        <v>3</v>
      </c>
    </row>
    <row r="132" spans="1:6" x14ac:dyDescent="0.25">
      <c r="A132" s="63" t="s">
        <v>187</v>
      </c>
      <c r="B132" s="63">
        <v>7.4</v>
      </c>
      <c r="C132" s="63">
        <v>2.8</v>
      </c>
      <c r="D132" s="63">
        <v>6.1</v>
      </c>
      <c r="E132" s="63">
        <v>1.9</v>
      </c>
      <c r="F132" s="63">
        <v>3</v>
      </c>
    </row>
    <row r="133" spans="1:6" x14ac:dyDescent="0.25">
      <c r="A133" s="63" t="s">
        <v>187</v>
      </c>
      <c r="B133" s="63">
        <v>7.9</v>
      </c>
      <c r="C133" s="63">
        <v>3.8</v>
      </c>
      <c r="D133" s="63">
        <v>6.4</v>
      </c>
      <c r="E133" s="63">
        <v>2</v>
      </c>
      <c r="F133" s="63">
        <v>3</v>
      </c>
    </row>
    <row r="134" spans="1:6" x14ac:dyDescent="0.25">
      <c r="A134" s="63" t="s">
        <v>187</v>
      </c>
      <c r="B134" s="63">
        <v>6.4</v>
      </c>
      <c r="C134" s="63">
        <v>2.8</v>
      </c>
      <c r="D134" s="63">
        <v>5.6</v>
      </c>
      <c r="E134" s="63">
        <v>2.2000000000000002</v>
      </c>
      <c r="F134" s="63">
        <v>3</v>
      </c>
    </row>
    <row r="135" spans="1:6" x14ac:dyDescent="0.25">
      <c r="A135" s="63" t="s">
        <v>187</v>
      </c>
      <c r="B135" s="63">
        <v>6.3</v>
      </c>
      <c r="C135" s="63">
        <v>2.8</v>
      </c>
      <c r="D135" s="63">
        <v>5.0999999999999996</v>
      </c>
      <c r="E135" s="63">
        <v>1.5</v>
      </c>
      <c r="F135" s="63">
        <v>3</v>
      </c>
    </row>
    <row r="136" spans="1:6" x14ac:dyDescent="0.25">
      <c r="A136" s="63" t="s">
        <v>187</v>
      </c>
      <c r="B136" s="63">
        <v>6.1</v>
      </c>
      <c r="C136" s="63">
        <v>2.6</v>
      </c>
      <c r="D136" s="63">
        <v>5.6</v>
      </c>
      <c r="E136" s="63">
        <v>1.4</v>
      </c>
      <c r="F136" s="63">
        <v>3</v>
      </c>
    </row>
    <row r="137" spans="1:6" x14ac:dyDescent="0.25">
      <c r="A137" s="63" t="s">
        <v>187</v>
      </c>
      <c r="B137" s="63">
        <v>7.7</v>
      </c>
      <c r="C137" s="63">
        <v>3</v>
      </c>
      <c r="D137" s="63">
        <v>6.1</v>
      </c>
      <c r="E137" s="63">
        <v>2.2999999999999998</v>
      </c>
      <c r="F137" s="63">
        <v>3</v>
      </c>
    </row>
    <row r="138" spans="1:6" x14ac:dyDescent="0.25">
      <c r="A138" s="63" t="s">
        <v>187</v>
      </c>
      <c r="B138" s="63">
        <v>6.3</v>
      </c>
      <c r="C138" s="63">
        <v>3.4</v>
      </c>
      <c r="D138" s="63">
        <v>5.6</v>
      </c>
      <c r="E138" s="63">
        <v>2.4</v>
      </c>
      <c r="F138" s="63">
        <v>3</v>
      </c>
    </row>
    <row r="139" spans="1:6" x14ac:dyDescent="0.25">
      <c r="A139" s="63" t="s">
        <v>187</v>
      </c>
      <c r="B139" s="63">
        <v>6.4</v>
      </c>
      <c r="C139" s="63">
        <v>3.1</v>
      </c>
      <c r="D139" s="63">
        <v>5.5</v>
      </c>
      <c r="E139" s="63">
        <v>1.8</v>
      </c>
      <c r="F139" s="63">
        <v>3</v>
      </c>
    </row>
    <row r="140" spans="1:6" x14ac:dyDescent="0.25">
      <c r="A140" s="63" t="s">
        <v>187</v>
      </c>
      <c r="B140" s="63">
        <v>6</v>
      </c>
      <c r="C140" s="63">
        <v>3</v>
      </c>
      <c r="D140" s="63">
        <v>4.8</v>
      </c>
      <c r="E140" s="63">
        <v>1.8</v>
      </c>
      <c r="F140" s="63">
        <v>3</v>
      </c>
    </row>
    <row r="141" spans="1:6" x14ac:dyDescent="0.25">
      <c r="A141" s="63" t="s">
        <v>187</v>
      </c>
      <c r="B141" s="63">
        <v>6.9</v>
      </c>
      <c r="C141" s="63">
        <v>3.1</v>
      </c>
      <c r="D141" s="63">
        <v>5.4</v>
      </c>
      <c r="E141" s="63">
        <v>2.1</v>
      </c>
      <c r="F141" s="63">
        <v>3</v>
      </c>
    </row>
    <row r="142" spans="1:6" x14ac:dyDescent="0.25">
      <c r="A142" s="63" t="s">
        <v>187</v>
      </c>
      <c r="B142" s="63">
        <v>6.7</v>
      </c>
      <c r="C142" s="63">
        <v>3.1</v>
      </c>
      <c r="D142" s="63">
        <v>5.6</v>
      </c>
      <c r="E142" s="63">
        <v>2.4</v>
      </c>
      <c r="F142" s="63">
        <v>3</v>
      </c>
    </row>
    <row r="143" spans="1:6" x14ac:dyDescent="0.25">
      <c r="A143" s="63" t="s">
        <v>187</v>
      </c>
      <c r="B143" s="63">
        <v>6.9</v>
      </c>
      <c r="C143" s="63">
        <v>3.1</v>
      </c>
      <c r="D143" s="63">
        <v>5.0999999999999996</v>
      </c>
      <c r="E143" s="63">
        <v>2.2999999999999998</v>
      </c>
      <c r="F143" s="63">
        <v>3</v>
      </c>
    </row>
    <row r="144" spans="1:6" x14ac:dyDescent="0.25">
      <c r="A144" s="63" t="s">
        <v>187</v>
      </c>
      <c r="B144" s="63">
        <v>5.8</v>
      </c>
      <c r="C144" s="63">
        <v>2.7</v>
      </c>
      <c r="D144" s="63">
        <v>5.0999999999999996</v>
      </c>
      <c r="E144" s="63">
        <v>1.9</v>
      </c>
      <c r="F144" s="63">
        <v>3</v>
      </c>
    </row>
    <row r="145" spans="1:6" x14ac:dyDescent="0.25">
      <c r="A145" s="63" t="s">
        <v>187</v>
      </c>
      <c r="B145" s="63">
        <v>6.8</v>
      </c>
      <c r="C145" s="63">
        <v>3.2</v>
      </c>
      <c r="D145" s="63">
        <v>5.9</v>
      </c>
      <c r="E145" s="63">
        <v>2.2999999999999998</v>
      </c>
      <c r="F145" s="63">
        <v>3</v>
      </c>
    </row>
    <row r="146" spans="1:6" x14ac:dyDescent="0.25">
      <c r="A146" s="63" t="s">
        <v>187</v>
      </c>
      <c r="B146" s="63">
        <v>6.7</v>
      </c>
      <c r="C146" s="63">
        <v>3.3</v>
      </c>
      <c r="D146" s="63">
        <v>5.7</v>
      </c>
      <c r="E146" s="63">
        <v>2.5</v>
      </c>
      <c r="F146" s="63">
        <v>3</v>
      </c>
    </row>
    <row r="147" spans="1:6" x14ac:dyDescent="0.25">
      <c r="A147" s="63" t="s">
        <v>187</v>
      </c>
      <c r="B147" s="63">
        <v>6.7</v>
      </c>
      <c r="C147" s="63">
        <v>3</v>
      </c>
      <c r="D147" s="63">
        <v>5.2</v>
      </c>
      <c r="E147" s="63">
        <v>2.2999999999999998</v>
      </c>
      <c r="F147" s="63">
        <v>3</v>
      </c>
    </row>
    <row r="148" spans="1:6" x14ac:dyDescent="0.25">
      <c r="A148" s="63" t="s">
        <v>187</v>
      </c>
      <c r="B148" s="63">
        <v>6.3</v>
      </c>
      <c r="C148" s="63">
        <v>2.5</v>
      </c>
      <c r="D148" s="63">
        <v>5</v>
      </c>
      <c r="E148" s="63">
        <v>1.9</v>
      </c>
      <c r="F148" s="63">
        <v>3</v>
      </c>
    </row>
    <row r="149" spans="1:6" x14ac:dyDescent="0.25">
      <c r="A149" s="63" t="s">
        <v>187</v>
      </c>
      <c r="B149" s="63">
        <v>6.5</v>
      </c>
      <c r="C149" s="63">
        <v>3</v>
      </c>
      <c r="D149" s="63">
        <v>5.2</v>
      </c>
      <c r="E149" s="63">
        <v>2</v>
      </c>
      <c r="F149" s="63">
        <v>3</v>
      </c>
    </row>
    <row r="150" spans="1:6" x14ac:dyDescent="0.25">
      <c r="A150" s="63" t="s">
        <v>187</v>
      </c>
      <c r="B150" s="63">
        <v>6.2</v>
      </c>
      <c r="C150" s="63">
        <v>3.4</v>
      </c>
      <c r="D150" s="63">
        <v>5.4</v>
      </c>
      <c r="E150" s="63">
        <v>2.2999999999999998</v>
      </c>
      <c r="F150" s="63">
        <v>3</v>
      </c>
    </row>
    <row r="151" spans="1:6" x14ac:dyDescent="0.25">
      <c r="A151" s="63" t="s">
        <v>187</v>
      </c>
      <c r="B151" s="63">
        <v>5.9</v>
      </c>
      <c r="C151" s="63">
        <v>3</v>
      </c>
      <c r="D151" s="63">
        <v>5.0999999999999996</v>
      </c>
      <c r="E151" s="63">
        <v>1.8</v>
      </c>
      <c r="F151" s="63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R11" sqref="R11"/>
    </sheetView>
  </sheetViews>
  <sheetFormatPr defaultRowHeight="15" x14ac:dyDescent="0.25"/>
  <cols>
    <col min="2" max="2" width="17.85546875" customWidth="1"/>
    <col min="10" max="10" width="10.7109375" customWidth="1"/>
  </cols>
  <sheetData>
    <row r="1" spans="1:11" x14ac:dyDescent="0.25">
      <c r="A1" s="155" t="s">
        <v>102</v>
      </c>
    </row>
    <row r="2" spans="1:11" ht="15.75" thickBot="1" x14ac:dyDescent="0.3">
      <c r="A2" s="207" t="s">
        <v>92</v>
      </c>
      <c r="B2" s="208"/>
      <c r="C2" s="208"/>
      <c r="D2" s="208"/>
      <c r="E2" s="208"/>
      <c r="F2" s="208"/>
      <c r="G2" s="208"/>
      <c r="H2" s="208"/>
      <c r="I2" s="117"/>
    </row>
    <row r="3" spans="1:11" ht="15.75" thickBot="1" x14ac:dyDescent="0.3">
      <c r="A3" s="2"/>
      <c r="B3" s="209" t="s">
        <v>93</v>
      </c>
      <c r="C3" s="211" t="s">
        <v>94</v>
      </c>
      <c r="D3" s="212"/>
      <c r="E3" s="213"/>
      <c r="F3" s="214" t="s">
        <v>95</v>
      </c>
      <c r="G3" s="212"/>
      <c r="H3" s="215"/>
      <c r="I3" s="117"/>
    </row>
    <row r="4" spans="1:11" ht="24.75" customHeight="1" thickBot="1" x14ac:dyDescent="0.3">
      <c r="A4" s="6"/>
      <c r="B4" s="210"/>
      <c r="C4" s="118" t="s">
        <v>96</v>
      </c>
      <c r="D4" s="4" t="s">
        <v>16</v>
      </c>
      <c r="E4" s="4" t="s">
        <v>45</v>
      </c>
      <c r="F4" s="4" t="s">
        <v>96</v>
      </c>
      <c r="G4" s="4" t="s">
        <v>16</v>
      </c>
      <c r="H4" s="5" t="s">
        <v>45</v>
      </c>
      <c r="I4" s="117"/>
    </row>
    <row r="5" spans="1:11" x14ac:dyDescent="0.25">
      <c r="A5" s="216" t="s">
        <v>26</v>
      </c>
      <c r="B5" s="9" t="s">
        <v>50</v>
      </c>
      <c r="C5" s="120">
        <v>0.11485990669608125</v>
      </c>
      <c r="D5" s="69">
        <v>50</v>
      </c>
      <c r="E5" s="64">
        <v>9.6932490097122403E-2</v>
      </c>
      <c r="F5" s="64">
        <v>0.97769854984631177</v>
      </c>
      <c r="G5" s="69">
        <v>50</v>
      </c>
      <c r="H5" s="74">
        <v>0.45951315180593677</v>
      </c>
      <c r="I5" s="117"/>
    </row>
    <row r="6" spans="1:11" x14ac:dyDescent="0.25">
      <c r="A6" s="217"/>
      <c r="B6" s="12" t="s">
        <v>51</v>
      </c>
      <c r="C6" s="121">
        <v>9.624091191683512E-2</v>
      </c>
      <c r="D6" s="70">
        <v>50</v>
      </c>
      <c r="E6" s="122" t="s">
        <v>97</v>
      </c>
      <c r="F6" s="65">
        <v>0.97783567867735177</v>
      </c>
      <c r="G6" s="70">
        <v>50</v>
      </c>
      <c r="H6" s="75">
        <v>0.464737039277688</v>
      </c>
      <c r="I6" s="117"/>
    </row>
    <row r="7" spans="1:11" x14ac:dyDescent="0.25">
      <c r="A7" s="217"/>
      <c r="B7" s="12" t="s">
        <v>53</v>
      </c>
      <c r="C7" s="121">
        <v>0.11503428728233746</v>
      </c>
      <c r="D7" s="70">
        <v>50</v>
      </c>
      <c r="E7" s="65">
        <v>9.586799634392347E-2</v>
      </c>
      <c r="F7" s="65">
        <v>0.97117939708122725</v>
      </c>
      <c r="G7" s="70">
        <v>50</v>
      </c>
      <c r="H7" s="75">
        <v>0.25831474543146449</v>
      </c>
      <c r="I7" s="117"/>
    </row>
    <row r="8" spans="1:11" x14ac:dyDescent="0.25">
      <c r="A8" s="218" t="s">
        <v>27</v>
      </c>
      <c r="B8" s="12" t="s">
        <v>50</v>
      </c>
      <c r="C8" s="121">
        <v>0.1046775427493374</v>
      </c>
      <c r="D8" s="70">
        <v>50</v>
      </c>
      <c r="E8" s="122" t="s">
        <v>97</v>
      </c>
      <c r="F8" s="65">
        <v>0.97171951988672578</v>
      </c>
      <c r="G8" s="70">
        <v>50</v>
      </c>
      <c r="H8" s="75">
        <v>0.27152639390440203</v>
      </c>
      <c r="I8" s="117"/>
      <c r="K8" s="126" t="s">
        <v>112</v>
      </c>
    </row>
    <row r="9" spans="1:11" ht="16.5" x14ac:dyDescent="0.3">
      <c r="A9" s="217"/>
      <c r="B9" s="12" t="s">
        <v>51</v>
      </c>
      <c r="C9" s="121">
        <v>0.12066503937554152</v>
      </c>
      <c r="D9" s="70">
        <v>50</v>
      </c>
      <c r="E9" s="65">
        <v>6.6307944053819734E-2</v>
      </c>
      <c r="F9" s="65">
        <v>0.97413328203958127</v>
      </c>
      <c r="G9" s="70">
        <v>50</v>
      </c>
      <c r="H9" s="75">
        <v>0.33799510826099388</v>
      </c>
      <c r="I9" s="117"/>
      <c r="K9" s="156" t="s">
        <v>128</v>
      </c>
    </row>
    <row r="10" spans="1:11" x14ac:dyDescent="0.25">
      <c r="A10" s="217"/>
      <c r="B10" s="12" t="s">
        <v>53</v>
      </c>
      <c r="C10" s="121">
        <v>0.12787168429870385</v>
      </c>
      <c r="D10" s="70">
        <v>50</v>
      </c>
      <c r="E10" s="65">
        <v>3.9973903317267107E-2</v>
      </c>
      <c r="F10" s="65">
        <v>0.96739053108359496</v>
      </c>
      <c r="G10" s="70">
        <v>50</v>
      </c>
      <c r="H10" s="75">
        <v>0.18089604036678716</v>
      </c>
      <c r="I10" s="117"/>
      <c r="K10" s="126" t="s">
        <v>113</v>
      </c>
    </row>
    <row r="11" spans="1:11" x14ac:dyDescent="0.25">
      <c r="A11" s="218" t="s">
        <v>28</v>
      </c>
      <c r="B11" s="12" t="s">
        <v>50</v>
      </c>
      <c r="C11" s="121">
        <v>0.15339772542922808</v>
      </c>
      <c r="D11" s="70">
        <v>50</v>
      </c>
      <c r="E11" s="65">
        <v>4.8862336324936194E-3</v>
      </c>
      <c r="F11" s="65">
        <v>0.95497678502215366</v>
      </c>
      <c r="G11" s="70">
        <v>50</v>
      </c>
      <c r="H11" s="75">
        <v>5.4811467146408534E-2</v>
      </c>
      <c r="I11" s="117"/>
      <c r="K11" s="157" t="s">
        <v>114</v>
      </c>
    </row>
    <row r="12" spans="1:11" x14ac:dyDescent="0.25">
      <c r="A12" s="217"/>
      <c r="B12" s="12" t="s">
        <v>51</v>
      </c>
      <c r="C12" s="121">
        <v>0.11712123583514995</v>
      </c>
      <c r="D12" s="70">
        <v>50</v>
      </c>
      <c r="E12" s="65">
        <v>8.3853452928913011E-2</v>
      </c>
      <c r="F12" s="65">
        <v>0.96600440255573172</v>
      </c>
      <c r="G12" s="70">
        <v>50</v>
      </c>
      <c r="H12" s="75">
        <v>0.15847783834803209</v>
      </c>
      <c r="I12" s="117"/>
      <c r="K12" s="157" t="s">
        <v>115</v>
      </c>
    </row>
    <row r="13" spans="1:11" x14ac:dyDescent="0.25">
      <c r="A13" s="217"/>
      <c r="B13" s="12" t="s">
        <v>53</v>
      </c>
      <c r="C13" s="121">
        <v>0.11360588567240276</v>
      </c>
      <c r="D13" s="70">
        <v>50</v>
      </c>
      <c r="E13" s="65">
        <v>0.12479679647244518</v>
      </c>
      <c r="F13" s="65">
        <v>0.96218644290391608</v>
      </c>
      <c r="G13" s="70">
        <v>50</v>
      </c>
      <c r="H13" s="75">
        <v>0.10977536948719871</v>
      </c>
      <c r="I13" s="117"/>
      <c r="K13" s="157" t="s">
        <v>116</v>
      </c>
    </row>
    <row r="14" spans="1:11" ht="15.75" thickBot="1" x14ac:dyDescent="0.3">
      <c r="A14" s="222" t="s">
        <v>29</v>
      </c>
      <c r="B14" s="12" t="s">
        <v>50</v>
      </c>
      <c r="C14" s="121">
        <v>0.34876021352999365</v>
      </c>
      <c r="D14" s="70">
        <v>50</v>
      </c>
      <c r="E14" s="65">
        <v>5.8383096464181402E-17</v>
      </c>
      <c r="F14" s="65">
        <v>0.79976445758263259</v>
      </c>
      <c r="G14" s="70">
        <v>50</v>
      </c>
      <c r="H14" s="75">
        <v>8.6585728019044168E-7</v>
      </c>
      <c r="I14" s="119" t="s">
        <v>100</v>
      </c>
      <c r="K14" s="157" t="s">
        <v>117</v>
      </c>
    </row>
    <row r="15" spans="1:11" x14ac:dyDescent="0.25">
      <c r="A15" s="217"/>
      <c r="B15" s="12" t="s">
        <v>51</v>
      </c>
      <c r="C15" s="121">
        <v>0.1476988481980463</v>
      </c>
      <c r="D15" s="70">
        <v>50</v>
      </c>
      <c r="E15" s="65">
        <v>8.145670661104408E-3</v>
      </c>
      <c r="F15" s="65">
        <v>0.9476263360595415</v>
      </c>
      <c r="G15" s="70">
        <v>50</v>
      </c>
      <c r="H15" s="75">
        <v>2.7277804140824213E-2</v>
      </c>
      <c r="I15" s="119" t="s">
        <v>101</v>
      </c>
      <c r="K15" s="157" t="s">
        <v>118</v>
      </c>
    </row>
    <row r="16" spans="1:11" ht="15.75" thickBot="1" x14ac:dyDescent="0.3">
      <c r="A16" s="223"/>
      <c r="B16" s="26" t="s">
        <v>53</v>
      </c>
      <c r="C16" s="123">
        <v>0.12077135976774023</v>
      </c>
      <c r="D16" s="73">
        <v>50</v>
      </c>
      <c r="E16" s="68">
        <v>6.5833104907360968E-2</v>
      </c>
      <c r="F16" s="68">
        <v>0.95977147031750765</v>
      </c>
      <c r="G16" s="73">
        <v>50</v>
      </c>
      <c r="H16" s="124">
        <v>8.6954187946874609E-2</v>
      </c>
      <c r="I16" s="117"/>
      <c r="K16" s="158"/>
    </row>
    <row r="17" spans="1:13" ht="16.5" x14ac:dyDescent="0.3">
      <c r="A17" s="224" t="s">
        <v>98</v>
      </c>
      <c r="B17" s="208"/>
      <c r="C17" s="1"/>
      <c r="D17" s="1"/>
      <c r="E17" s="1"/>
      <c r="F17" s="1"/>
      <c r="G17" s="1"/>
      <c r="H17" s="1"/>
      <c r="I17" s="117"/>
      <c r="K17" s="159" t="s">
        <v>129</v>
      </c>
    </row>
    <row r="18" spans="1:13" x14ac:dyDescent="0.25">
      <c r="A18" s="224" t="s">
        <v>99</v>
      </c>
      <c r="B18" s="208"/>
      <c r="C18" s="208"/>
      <c r="D18" s="1"/>
      <c r="E18" s="1"/>
      <c r="F18" s="1"/>
      <c r="G18" s="1"/>
      <c r="H18" s="1"/>
      <c r="I18" s="117"/>
      <c r="K18" s="157" t="s">
        <v>113</v>
      </c>
    </row>
    <row r="19" spans="1:13" x14ac:dyDescent="0.25">
      <c r="K19" s="157" t="s">
        <v>119</v>
      </c>
    </row>
    <row r="20" spans="1:13" ht="15.75" thickBot="1" x14ac:dyDescent="0.3">
      <c r="A20" s="225" t="s">
        <v>103</v>
      </c>
      <c r="B20" s="226"/>
      <c r="C20" s="226"/>
      <c r="D20" s="226"/>
      <c r="E20" s="226"/>
      <c r="F20" s="226"/>
      <c r="G20" s="126"/>
      <c r="K20" s="157" t="s">
        <v>120</v>
      </c>
    </row>
    <row r="21" spans="1:13" ht="25.5" thickBot="1" x14ac:dyDescent="0.3">
      <c r="A21" s="127"/>
      <c r="B21" s="128"/>
      <c r="C21" s="129" t="s">
        <v>104</v>
      </c>
      <c r="D21" s="130" t="s">
        <v>105</v>
      </c>
      <c r="E21" s="130" t="s">
        <v>106</v>
      </c>
      <c r="F21" s="131" t="s">
        <v>45</v>
      </c>
      <c r="G21" s="126"/>
      <c r="K21" s="157" t="s">
        <v>121</v>
      </c>
    </row>
    <row r="22" spans="1:13" x14ac:dyDescent="0.25">
      <c r="A22" s="227" t="s">
        <v>26</v>
      </c>
      <c r="B22" s="132" t="s">
        <v>107</v>
      </c>
      <c r="C22" s="133">
        <v>7.3810917478012801</v>
      </c>
      <c r="D22" s="134">
        <v>2</v>
      </c>
      <c r="E22" s="134">
        <v>147</v>
      </c>
      <c r="F22" s="135">
        <v>8.8178878146414675E-4</v>
      </c>
      <c r="G22" s="126"/>
      <c r="K22" s="157" t="s">
        <v>122</v>
      </c>
    </row>
    <row r="23" spans="1:13" x14ac:dyDescent="0.25">
      <c r="A23" s="205"/>
      <c r="B23" s="136" t="s">
        <v>108</v>
      </c>
      <c r="C23" s="137">
        <v>6.3527200204826935</v>
      </c>
      <c r="D23" s="138">
        <v>2</v>
      </c>
      <c r="E23" s="138">
        <v>147</v>
      </c>
      <c r="F23" s="139">
        <v>2.2585277836218568E-3</v>
      </c>
      <c r="G23" s="126"/>
      <c r="K23" s="157" t="s">
        <v>123</v>
      </c>
    </row>
    <row r="24" spans="1:13" ht="24" x14ac:dyDescent="0.25">
      <c r="A24" s="205"/>
      <c r="B24" s="136" t="s">
        <v>109</v>
      </c>
      <c r="C24" s="137">
        <v>6.3527200204826935</v>
      </c>
      <c r="D24" s="138">
        <v>2</v>
      </c>
      <c r="E24" s="140">
        <v>119.89479624219651</v>
      </c>
      <c r="F24" s="139">
        <v>2.3859600909819146E-3</v>
      </c>
      <c r="G24" s="126"/>
      <c r="K24" s="157" t="s">
        <v>124</v>
      </c>
    </row>
    <row r="25" spans="1:13" ht="24" x14ac:dyDescent="0.25">
      <c r="A25" s="220"/>
      <c r="B25" s="141" t="s">
        <v>110</v>
      </c>
      <c r="C25" s="142">
        <v>7.4419116669047352</v>
      </c>
      <c r="D25" s="143">
        <v>2</v>
      </c>
      <c r="E25" s="143">
        <v>147</v>
      </c>
      <c r="F25" s="144">
        <v>8.3439235347244575E-4</v>
      </c>
      <c r="G25" s="153"/>
      <c r="H25" s="154"/>
      <c r="I25" s="154"/>
      <c r="K25" s="157" t="s">
        <v>125</v>
      </c>
    </row>
    <row r="26" spans="1:13" x14ac:dyDescent="0.25">
      <c r="A26" s="219" t="s">
        <v>27</v>
      </c>
      <c r="B26" s="145" t="s">
        <v>107</v>
      </c>
      <c r="C26" s="146">
        <v>0.60062181586118557</v>
      </c>
      <c r="D26" s="147">
        <v>2</v>
      </c>
      <c r="E26" s="147">
        <v>147</v>
      </c>
      <c r="F26" s="148">
        <v>0.54981080796743542</v>
      </c>
      <c r="G26" s="126"/>
      <c r="K26" s="157" t="s">
        <v>126</v>
      </c>
    </row>
    <row r="27" spans="1:13" x14ac:dyDescent="0.25">
      <c r="A27" s="205"/>
      <c r="B27" s="136" t="s">
        <v>108</v>
      </c>
      <c r="C27" s="137">
        <v>0.59021156558533039</v>
      </c>
      <c r="D27" s="138">
        <v>2</v>
      </c>
      <c r="E27" s="138">
        <v>147</v>
      </c>
      <c r="F27" s="139">
        <v>0.55551789847390765</v>
      </c>
      <c r="G27" s="126"/>
      <c r="K27" s="157" t="s">
        <v>127</v>
      </c>
    </row>
    <row r="28" spans="1:13" ht="24" x14ac:dyDescent="0.25">
      <c r="A28" s="205"/>
      <c r="B28" s="136" t="s">
        <v>109</v>
      </c>
      <c r="C28" s="137">
        <v>0.59021156558533039</v>
      </c>
      <c r="D28" s="138">
        <v>2</v>
      </c>
      <c r="E28" s="140">
        <v>139.86880574115145</v>
      </c>
      <c r="F28" s="139">
        <v>0.55558429005031007</v>
      </c>
      <c r="G28" s="126"/>
    </row>
    <row r="29" spans="1:13" ht="24.75" thickBot="1" x14ac:dyDescent="0.3">
      <c r="A29" s="220"/>
      <c r="B29" s="141" t="s">
        <v>110</v>
      </c>
      <c r="C29" s="142">
        <v>0.55651148400510919</v>
      </c>
      <c r="D29" s="143">
        <v>2</v>
      </c>
      <c r="E29" s="143">
        <v>147</v>
      </c>
      <c r="F29" s="144">
        <v>0.57440806434096159</v>
      </c>
      <c r="G29" s="153"/>
      <c r="H29" s="154"/>
      <c r="I29" s="154"/>
      <c r="K29" s="200" t="s">
        <v>130</v>
      </c>
      <c r="L29" s="201"/>
      <c r="M29" s="201"/>
    </row>
    <row r="30" spans="1:13" x14ac:dyDescent="0.25">
      <c r="A30" s="219" t="s">
        <v>28</v>
      </c>
      <c r="B30" s="145" t="s">
        <v>107</v>
      </c>
      <c r="C30" s="146">
        <v>20.683542882162119</v>
      </c>
      <c r="D30" s="147">
        <v>2</v>
      </c>
      <c r="E30" s="147">
        <v>147</v>
      </c>
      <c r="F30" s="148">
        <v>1.2160606042682649E-8</v>
      </c>
      <c r="G30" s="126"/>
      <c r="K30" s="202" t="s">
        <v>131</v>
      </c>
      <c r="L30" s="203"/>
      <c r="M30" s="160">
        <v>146.66324921252593</v>
      </c>
    </row>
    <row r="31" spans="1:13" ht="15.75" thickBot="1" x14ac:dyDescent="0.3">
      <c r="A31" s="205"/>
      <c r="B31" s="136" t="s">
        <v>108</v>
      </c>
      <c r="C31" s="137">
        <v>19.480338801923576</v>
      </c>
      <c r="D31" s="138">
        <v>2</v>
      </c>
      <c r="E31" s="138">
        <v>147</v>
      </c>
      <c r="F31" s="139">
        <v>3.1287566394085397E-8</v>
      </c>
      <c r="G31" s="126"/>
      <c r="K31" s="204" t="s">
        <v>132</v>
      </c>
      <c r="L31" s="136" t="s">
        <v>133</v>
      </c>
      <c r="M31" s="161">
        <v>7.0452616957125702</v>
      </c>
    </row>
    <row r="32" spans="1:13" ht="24" x14ac:dyDescent="0.25">
      <c r="A32" s="205"/>
      <c r="B32" s="136" t="s">
        <v>109</v>
      </c>
      <c r="C32" s="137">
        <v>19.480338801923576</v>
      </c>
      <c r="D32" s="138">
        <v>2</v>
      </c>
      <c r="E32" s="140">
        <v>110.52369183084222</v>
      </c>
      <c r="F32" s="139">
        <v>5.6616027212035303E-8</v>
      </c>
      <c r="G32" s="126"/>
      <c r="K32" s="205"/>
      <c r="L32" s="136" t="s">
        <v>105</v>
      </c>
      <c r="M32" s="162">
        <v>20</v>
      </c>
    </row>
    <row r="33" spans="1:13" ht="24" x14ac:dyDescent="0.25">
      <c r="A33" s="220"/>
      <c r="B33" s="141" t="s">
        <v>110</v>
      </c>
      <c r="C33" s="142">
        <v>20.419317562456389</v>
      </c>
      <c r="D33" s="143">
        <v>2</v>
      </c>
      <c r="E33" s="143">
        <v>147</v>
      </c>
      <c r="F33" s="144">
        <v>1.4949690341876624E-8</v>
      </c>
      <c r="G33" s="153"/>
      <c r="H33" s="154"/>
      <c r="I33" s="154"/>
      <c r="K33" s="205"/>
      <c r="L33" s="136" t="s">
        <v>106</v>
      </c>
      <c r="M33" s="161">
        <v>77566.751269035463</v>
      </c>
    </row>
    <row r="34" spans="1:13" ht="15.75" thickBot="1" x14ac:dyDescent="0.3">
      <c r="A34" s="221" t="s">
        <v>29</v>
      </c>
      <c r="B34" s="145" t="s">
        <v>107</v>
      </c>
      <c r="C34" s="146">
        <v>19.651743763869685</v>
      </c>
      <c r="D34" s="147">
        <v>2</v>
      </c>
      <c r="E34" s="147">
        <v>147</v>
      </c>
      <c r="F34" s="148">
        <v>2.7326355984959253E-8</v>
      </c>
      <c r="G34" s="126"/>
      <c r="K34" s="206"/>
      <c r="L34" s="149" t="s">
        <v>45</v>
      </c>
      <c r="M34" s="164">
        <v>3.5781060194032466E-20</v>
      </c>
    </row>
    <row r="35" spans="1:13" x14ac:dyDescent="0.25">
      <c r="A35" s="205"/>
      <c r="B35" s="136" t="s">
        <v>108</v>
      </c>
      <c r="C35" s="137">
        <v>19.89243867487145</v>
      </c>
      <c r="D35" s="138">
        <v>2</v>
      </c>
      <c r="E35" s="138">
        <v>147</v>
      </c>
      <c r="F35" s="139">
        <v>2.2605197404058578E-8</v>
      </c>
      <c r="G35" s="126"/>
      <c r="K35" s="163" t="s">
        <v>134</v>
      </c>
      <c r="L35" s="125"/>
      <c r="M35" s="125"/>
    </row>
    <row r="36" spans="1:13" ht="24" x14ac:dyDescent="0.25">
      <c r="A36" s="205"/>
      <c r="B36" s="136" t="s">
        <v>109</v>
      </c>
      <c r="C36" s="137">
        <v>19.892438674871446</v>
      </c>
      <c r="D36" s="138">
        <v>2</v>
      </c>
      <c r="E36" s="140">
        <v>128.04129404190496</v>
      </c>
      <c r="F36" s="139">
        <v>2.998867634259407E-8</v>
      </c>
      <c r="G36" s="126"/>
      <c r="K36" s="126"/>
    </row>
    <row r="37" spans="1:13" ht="24.75" thickBot="1" x14ac:dyDescent="0.3">
      <c r="A37" s="206"/>
      <c r="B37" s="149" t="s">
        <v>110</v>
      </c>
      <c r="C37" s="150">
        <v>20.22857940446864</v>
      </c>
      <c r="D37" s="151">
        <v>2</v>
      </c>
      <c r="E37" s="151">
        <v>147</v>
      </c>
      <c r="F37" s="152">
        <v>1.7359006759383565E-8</v>
      </c>
      <c r="G37" s="126"/>
    </row>
  </sheetData>
  <mergeCells count="18">
    <mergeCell ref="A30:A33"/>
    <mergeCell ref="A34:A37"/>
    <mergeCell ref="A11:A13"/>
    <mergeCell ref="A14:A16"/>
    <mergeCell ref="A17:B17"/>
    <mergeCell ref="A18:C18"/>
    <mergeCell ref="A20:F20"/>
    <mergeCell ref="A22:A25"/>
    <mergeCell ref="K29:M29"/>
    <mergeCell ref="K30:L30"/>
    <mergeCell ref="K31:K34"/>
    <mergeCell ref="A2:H2"/>
    <mergeCell ref="B3:B4"/>
    <mergeCell ref="C3:E3"/>
    <mergeCell ref="F3:H3"/>
    <mergeCell ref="A5:A7"/>
    <mergeCell ref="A8:A10"/>
    <mergeCell ref="A26:A29"/>
  </mergeCells>
  <conditionalFormatting sqref="H5:H16">
    <cfRule type="cellIs" dxfId="0" priority="1" stopIfTrue="1" operator="lessThan">
      <formula>0.05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2" sqref="I42"/>
    </sheetView>
  </sheetViews>
  <sheetFormatPr defaultRowHeight="15" x14ac:dyDescent="0.25"/>
  <sheetData>
    <row r="1" spans="1:1" x14ac:dyDescent="0.25">
      <c r="A1" t="s">
        <v>111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28"/>
  <sheetViews>
    <sheetView workbookViewId="0">
      <selection activeCell="M22" sqref="M22"/>
    </sheetView>
  </sheetViews>
  <sheetFormatPr defaultRowHeight="15" x14ac:dyDescent="0.25"/>
  <cols>
    <col min="4" max="4" width="11.7109375" customWidth="1"/>
  </cols>
  <sheetData>
    <row r="1" spans="4:14" ht="15.75" thickBot="1" x14ac:dyDescent="0.3">
      <c r="D1" s="235" t="s">
        <v>25</v>
      </c>
      <c r="E1" s="234"/>
      <c r="F1" s="234"/>
      <c r="G1" s="234"/>
      <c r="H1" s="234"/>
      <c r="I1" s="234"/>
      <c r="J1" s="30"/>
    </row>
    <row r="2" spans="4:14" ht="25.5" thickBot="1" x14ac:dyDescent="0.3">
      <c r="D2" s="31"/>
      <c r="E2" s="32"/>
      <c r="F2" s="33" t="s">
        <v>26</v>
      </c>
      <c r="G2" s="34" t="s">
        <v>27</v>
      </c>
      <c r="H2" s="34" t="s">
        <v>28</v>
      </c>
      <c r="I2" s="35" t="s">
        <v>29</v>
      </c>
      <c r="J2" s="30"/>
    </row>
    <row r="3" spans="4:14" ht="24.75" thickBot="1" x14ac:dyDescent="0.3">
      <c r="D3" s="236" t="s">
        <v>30</v>
      </c>
      <c r="E3" s="36" t="s">
        <v>26</v>
      </c>
      <c r="F3" s="37">
        <v>0.26500816326531906</v>
      </c>
      <c r="G3" s="38">
        <v>9.272108843537534E-2</v>
      </c>
      <c r="H3" s="38">
        <v>0.16751428571429164</v>
      </c>
      <c r="I3" s="39">
        <v>3.8401360544219221E-2</v>
      </c>
      <c r="J3" s="30"/>
      <c r="K3" s="86">
        <f>AVERAGE(F12,F16,F20)</f>
        <v>0.26500816326531906</v>
      </c>
      <c r="L3" s="87">
        <f t="shared" ref="L3:N6" si="0">AVERAGE(G12,G16,G20)</f>
        <v>9.272108843537534E-2</v>
      </c>
      <c r="M3" s="87">
        <f t="shared" si="0"/>
        <v>0.16751428571429164</v>
      </c>
      <c r="N3" s="88">
        <f>AVERAGE(I12,I16,I20)</f>
        <v>3.8401360544219221E-2</v>
      </c>
    </row>
    <row r="4" spans="4:14" ht="24" x14ac:dyDescent="0.25">
      <c r="D4" s="229"/>
      <c r="E4" s="40" t="s">
        <v>27</v>
      </c>
      <c r="F4" s="41">
        <v>9.272108843537534E-2</v>
      </c>
      <c r="G4" s="42">
        <v>0.11538775510204079</v>
      </c>
      <c r="H4" s="42">
        <v>5.5243537414965391E-2</v>
      </c>
      <c r="I4" s="43">
        <v>3.2710204081633054E-2</v>
      </c>
      <c r="J4" s="30"/>
      <c r="K4" s="89">
        <f>AVERAGE(F13,F17,F21)</f>
        <v>9.272108843537534E-2</v>
      </c>
      <c r="L4" s="90">
        <f t="shared" si="0"/>
        <v>0.11538775510204079</v>
      </c>
      <c r="M4" s="90">
        <f t="shared" si="0"/>
        <v>5.5243537414965384E-2</v>
      </c>
      <c r="N4" s="91">
        <f t="shared" si="0"/>
        <v>3.2710204081633054E-2</v>
      </c>
    </row>
    <row r="5" spans="4:14" ht="24" x14ac:dyDescent="0.25">
      <c r="D5" s="229"/>
      <c r="E5" s="40" t="s">
        <v>28</v>
      </c>
      <c r="F5" s="41">
        <v>0.16751428571429164</v>
      </c>
      <c r="G5" s="42">
        <v>5.5243537414965391E-2</v>
      </c>
      <c r="H5" s="42">
        <v>0.18518775510204086</v>
      </c>
      <c r="I5" s="43">
        <v>4.2665306122448503E-2</v>
      </c>
      <c r="J5" s="30"/>
      <c r="K5" s="89">
        <f>AVERAGE(F14,F18,F22)</f>
        <v>0.16751428571429164</v>
      </c>
      <c r="L5" s="90">
        <f t="shared" si="0"/>
        <v>5.5243537414965384E-2</v>
      </c>
      <c r="M5" s="90">
        <f t="shared" si="0"/>
        <v>0.18518775510204089</v>
      </c>
      <c r="N5" s="91">
        <f t="shared" si="0"/>
        <v>4.266530612244851E-2</v>
      </c>
    </row>
    <row r="6" spans="4:14" ht="24.75" thickBot="1" x14ac:dyDescent="0.3">
      <c r="D6" s="232"/>
      <c r="E6" s="44" t="s">
        <v>29</v>
      </c>
      <c r="F6" s="45">
        <v>3.8401360544219221E-2</v>
      </c>
      <c r="G6" s="46">
        <v>3.2710204081633054E-2</v>
      </c>
      <c r="H6" s="46">
        <v>4.2665306122448503E-2</v>
      </c>
      <c r="I6" s="47">
        <v>4.1881632653061607E-2</v>
      </c>
      <c r="J6" s="30"/>
      <c r="K6" s="92">
        <f>AVERAGE(F15,F19,F23)</f>
        <v>3.8401360544219221E-2</v>
      </c>
      <c r="L6" s="93">
        <f t="shared" si="0"/>
        <v>3.2710204081633054E-2</v>
      </c>
      <c r="M6" s="93">
        <f t="shared" si="0"/>
        <v>4.266530612244851E-2</v>
      </c>
      <c r="N6" s="94">
        <f t="shared" si="0"/>
        <v>4.1881632653061607E-2</v>
      </c>
    </row>
    <row r="7" spans="4:14" x14ac:dyDescent="0.25">
      <c r="D7" s="233" t="s">
        <v>31</v>
      </c>
      <c r="E7" s="234"/>
      <c r="F7" s="234"/>
      <c r="G7" s="234"/>
      <c r="H7" s="29"/>
      <c r="I7" s="29"/>
      <c r="J7" s="30"/>
    </row>
    <row r="10" spans="4:14" ht="15.75" thickBot="1" x14ac:dyDescent="0.3">
      <c r="D10" s="235" t="s">
        <v>32</v>
      </c>
      <c r="E10" s="234"/>
      <c r="F10" s="234"/>
      <c r="G10" s="234"/>
      <c r="H10" s="234"/>
      <c r="I10" s="234"/>
      <c r="J10" s="30"/>
    </row>
    <row r="11" spans="4:14" ht="25.5" thickBot="1" x14ac:dyDescent="0.3">
      <c r="D11" s="237" t="s">
        <v>33</v>
      </c>
      <c r="E11" s="238"/>
      <c r="F11" s="33" t="s">
        <v>26</v>
      </c>
      <c r="G11" s="34" t="s">
        <v>27</v>
      </c>
      <c r="H11" s="34" t="s">
        <v>28</v>
      </c>
      <c r="I11" s="35" t="s">
        <v>29</v>
      </c>
      <c r="J11" s="30"/>
    </row>
    <row r="12" spans="4:14" ht="24" x14ac:dyDescent="0.25">
      <c r="D12" s="239" t="s">
        <v>34</v>
      </c>
      <c r="E12" s="36" t="s">
        <v>26</v>
      </c>
      <c r="F12" s="37">
        <v>0.12424897959183391</v>
      </c>
      <c r="G12" s="38">
        <v>9.921632653061431E-2</v>
      </c>
      <c r="H12" s="38">
        <v>1.635510204081847E-2</v>
      </c>
      <c r="I12" s="39">
        <v>1.0330612244899206E-2</v>
      </c>
      <c r="J12" s="30"/>
    </row>
    <row r="13" spans="4:14" ht="24" x14ac:dyDescent="0.25">
      <c r="D13" s="229"/>
      <c r="E13" s="40" t="s">
        <v>27</v>
      </c>
      <c r="F13" s="41">
        <v>9.921632653061431E-2</v>
      </c>
      <c r="G13" s="42">
        <v>0.14368979591836767</v>
      </c>
      <c r="H13" s="42">
        <v>1.1697959183671785E-2</v>
      </c>
      <c r="I13" s="43">
        <v>9.2979591836735691E-3</v>
      </c>
      <c r="J13" s="30"/>
    </row>
    <row r="14" spans="4:14" ht="24" x14ac:dyDescent="0.25">
      <c r="D14" s="229"/>
      <c r="E14" s="40" t="s">
        <v>28</v>
      </c>
      <c r="F14" s="41">
        <v>1.635510204081847E-2</v>
      </c>
      <c r="G14" s="42">
        <v>1.1697959183671785E-2</v>
      </c>
      <c r="H14" s="42">
        <v>3.0159183673468183E-2</v>
      </c>
      <c r="I14" s="43">
        <v>6.0693877551023763E-3</v>
      </c>
      <c r="J14" s="30"/>
    </row>
    <row r="15" spans="4:14" ht="24" x14ac:dyDescent="0.25">
      <c r="D15" s="230"/>
      <c r="E15" s="48" t="s">
        <v>29</v>
      </c>
      <c r="F15" s="49">
        <v>1.0330612244899206E-2</v>
      </c>
      <c r="G15" s="50">
        <v>9.2979591836735691E-3</v>
      </c>
      <c r="H15" s="50">
        <v>6.0693877551023763E-3</v>
      </c>
      <c r="I15" s="51">
        <v>1.1106122448979645E-2</v>
      </c>
      <c r="J15" s="30"/>
    </row>
    <row r="16" spans="4:14" ht="24" x14ac:dyDescent="0.25">
      <c r="D16" s="228" t="s">
        <v>35</v>
      </c>
      <c r="E16" s="52" t="s">
        <v>26</v>
      </c>
      <c r="F16" s="53">
        <v>0.26643265306123359</v>
      </c>
      <c r="G16" s="54">
        <v>8.518367346938488E-2</v>
      </c>
      <c r="H16" s="54">
        <v>0.18289795918367444</v>
      </c>
      <c r="I16" s="55">
        <v>5.577959183673515E-2</v>
      </c>
      <c r="J16" s="30"/>
    </row>
    <row r="17" spans="4:10" ht="24" x14ac:dyDescent="0.25">
      <c r="D17" s="229"/>
      <c r="E17" s="40" t="s">
        <v>27</v>
      </c>
      <c r="F17" s="41">
        <v>8.518367346938488E-2</v>
      </c>
      <c r="G17" s="42">
        <v>9.8469387755100543E-2</v>
      </c>
      <c r="H17" s="42">
        <v>8.2653061224492452E-2</v>
      </c>
      <c r="I17" s="43">
        <v>4.1204081632653357E-2</v>
      </c>
      <c r="J17" s="30"/>
    </row>
    <row r="18" spans="4:10" ht="24" x14ac:dyDescent="0.25">
      <c r="D18" s="229"/>
      <c r="E18" s="40" t="s">
        <v>28</v>
      </c>
      <c r="F18" s="41">
        <v>0.18289795918367444</v>
      </c>
      <c r="G18" s="42">
        <v>8.2653061224492452E-2</v>
      </c>
      <c r="H18" s="42">
        <v>0.22081632653061811</v>
      </c>
      <c r="I18" s="43">
        <v>7.310204081632718E-2</v>
      </c>
      <c r="J18" s="30"/>
    </row>
    <row r="19" spans="4:10" ht="24" x14ac:dyDescent="0.25">
      <c r="D19" s="230"/>
      <c r="E19" s="48" t="s">
        <v>29</v>
      </c>
      <c r="F19" s="49">
        <v>5.577959183673515E-2</v>
      </c>
      <c r="G19" s="50">
        <v>4.1204081632653357E-2</v>
      </c>
      <c r="H19" s="50">
        <v>7.310204081632718E-2</v>
      </c>
      <c r="I19" s="51">
        <v>3.9106122448979132E-2</v>
      </c>
      <c r="J19" s="30"/>
    </row>
    <row r="20" spans="4:10" ht="24" x14ac:dyDescent="0.25">
      <c r="D20" s="228" t="s">
        <v>36</v>
      </c>
      <c r="E20" s="52" t="s">
        <v>26</v>
      </c>
      <c r="F20" s="53">
        <v>0.4043428571428897</v>
      </c>
      <c r="G20" s="54">
        <v>9.3763265306126858E-2</v>
      </c>
      <c r="H20" s="54">
        <v>0.30328979591838207</v>
      </c>
      <c r="I20" s="55">
        <v>4.9093877551023297E-2</v>
      </c>
      <c r="J20" s="30"/>
    </row>
    <row r="21" spans="4:10" ht="24" x14ac:dyDescent="0.25">
      <c r="D21" s="229"/>
      <c r="E21" s="40" t="s">
        <v>27</v>
      </c>
      <c r="F21" s="41">
        <v>9.3763265306126858E-2</v>
      </c>
      <c r="G21" s="42">
        <v>0.10400408163265412</v>
      </c>
      <c r="H21" s="42">
        <v>7.1379591836731926E-2</v>
      </c>
      <c r="I21" s="43">
        <v>4.7628571428572235E-2</v>
      </c>
      <c r="J21" s="30"/>
    </row>
    <row r="22" spans="4:10" ht="24" x14ac:dyDescent="0.25">
      <c r="D22" s="229"/>
      <c r="E22" s="40" t="s">
        <v>28</v>
      </c>
      <c r="F22" s="41">
        <v>0.30328979591838207</v>
      </c>
      <c r="G22" s="42">
        <v>7.1379591836731926E-2</v>
      </c>
      <c r="H22" s="42">
        <v>0.30458775510203628</v>
      </c>
      <c r="I22" s="43">
        <v>4.8824489795915957E-2</v>
      </c>
      <c r="J22" s="30"/>
    </row>
    <row r="23" spans="4:10" ht="24" x14ac:dyDescent="0.25">
      <c r="D23" s="230"/>
      <c r="E23" s="48" t="s">
        <v>29</v>
      </c>
      <c r="F23" s="49">
        <v>4.9093877551023297E-2</v>
      </c>
      <c r="G23" s="50">
        <v>4.7628571428572235E-2</v>
      </c>
      <c r="H23" s="50">
        <v>4.8824489795915957E-2</v>
      </c>
      <c r="I23" s="51">
        <v>7.543265306122604E-2</v>
      </c>
      <c r="J23" s="30"/>
    </row>
    <row r="24" spans="4:10" ht="24.75" thickBot="1" x14ac:dyDescent="0.3">
      <c r="D24" s="231" t="s">
        <v>37</v>
      </c>
      <c r="E24" s="52" t="s">
        <v>26</v>
      </c>
      <c r="F24" s="53">
        <v>0.68569351230425635</v>
      </c>
      <c r="G24" s="54">
        <v>-4.2434004474272979E-2</v>
      </c>
      <c r="H24" s="54">
        <v>1.2743154362416143</v>
      </c>
      <c r="I24" s="55">
        <v>0.51627069351230437</v>
      </c>
      <c r="J24" s="30"/>
    </row>
    <row r="25" spans="4:10" ht="24" x14ac:dyDescent="0.25">
      <c r="D25" s="229"/>
      <c r="E25" s="40" t="s">
        <v>27</v>
      </c>
      <c r="F25" s="41">
        <v>-4.2434004474272979E-2</v>
      </c>
      <c r="G25" s="42">
        <v>0.18997941834451848</v>
      </c>
      <c r="H25" s="42">
        <v>-0.32965637583892893</v>
      </c>
      <c r="I25" s="43">
        <v>-0.12163937360178993</v>
      </c>
      <c r="J25" s="30"/>
    </row>
    <row r="26" spans="4:10" ht="24" x14ac:dyDescent="0.25">
      <c r="D26" s="229"/>
      <c r="E26" s="40" t="s">
        <v>28</v>
      </c>
      <c r="F26" s="41">
        <v>1.2743154362416143</v>
      </c>
      <c r="G26" s="42">
        <v>-0.32965637583892893</v>
      </c>
      <c r="H26" s="42">
        <v>3.1162778523489907</v>
      </c>
      <c r="I26" s="43">
        <v>1.2956093959731534</v>
      </c>
      <c r="J26" s="30"/>
    </row>
    <row r="27" spans="4:10" ht="24.75" thickBot="1" x14ac:dyDescent="0.3">
      <c r="D27" s="232"/>
      <c r="E27" s="44" t="s">
        <v>29</v>
      </c>
      <c r="F27" s="45">
        <v>0.51627069351230437</v>
      </c>
      <c r="G27" s="46">
        <v>-0.12163937360178993</v>
      </c>
      <c r="H27" s="46">
        <v>1.2956093959731534</v>
      </c>
      <c r="I27" s="47">
        <v>0.5810062639821032</v>
      </c>
      <c r="J27" s="30"/>
    </row>
    <row r="28" spans="4:10" x14ac:dyDescent="0.25">
      <c r="D28" s="233" t="s">
        <v>38</v>
      </c>
      <c r="E28" s="234"/>
      <c r="F28" s="234"/>
      <c r="G28" s="234"/>
      <c r="H28" s="234"/>
      <c r="I28" s="29"/>
      <c r="J28" s="30"/>
    </row>
  </sheetData>
  <mergeCells count="10">
    <mergeCell ref="D16:D19"/>
    <mergeCell ref="D20:D23"/>
    <mergeCell ref="D24:D27"/>
    <mergeCell ref="D28:H28"/>
    <mergeCell ref="D1:I1"/>
    <mergeCell ref="D3:D6"/>
    <mergeCell ref="D7:G7"/>
    <mergeCell ref="D10:I10"/>
    <mergeCell ref="D11:E11"/>
    <mergeCell ref="D12:D1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P14" sqref="P14"/>
    </sheetView>
  </sheetViews>
  <sheetFormatPr defaultRowHeight="15" x14ac:dyDescent="0.25"/>
  <cols>
    <col min="7" max="7" width="8.140625" style="116" customWidth="1"/>
    <col min="10" max="10" width="9.140625" style="95"/>
  </cols>
  <sheetData>
    <row r="1" spans="1:10" ht="15.75" thickBot="1" x14ac:dyDescent="0.3">
      <c r="A1" s="253" t="s">
        <v>39</v>
      </c>
      <c r="B1" s="241"/>
      <c r="C1" s="241"/>
      <c r="D1" s="241"/>
      <c r="E1" s="241"/>
      <c r="F1" s="241"/>
      <c r="G1" s="241"/>
      <c r="H1" s="241"/>
      <c r="I1" s="241"/>
    </row>
    <row r="2" spans="1:10" ht="15.75" thickBot="1" x14ac:dyDescent="0.3">
      <c r="A2" s="254" t="s">
        <v>40</v>
      </c>
      <c r="B2" s="255"/>
      <c r="C2" s="256" t="s">
        <v>41</v>
      </c>
      <c r="D2" s="257" t="s">
        <v>42</v>
      </c>
      <c r="E2" s="259" t="s">
        <v>43</v>
      </c>
      <c r="F2" s="261" t="s">
        <v>44</v>
      </c>
      <c r="G2" s="263" t="s">
        <v>91</v>
      </c>
      <c r="H2" s="264" t="s">
        <v>46</v>
      </c>
      <c r="I2" s="265"/>
    </row>
    <row r="3" spans="1:10" ht="25.5" thickBot="1" x14ac:dyDescent="0.3">
      <c r="A3" s="244"/>
      <c r="B3" s="248"/>
      <c r="C3" s="248"/>
      <c r="D3" s="258"/>
      <c r="E3" s="260"/>
      <c r="F3" s="262"/>
      <c r="G3" s="262"/>
      <c r="H3" s="57" t="s">
        <v>47</v>
      </c>
      <c r="I3" s="58" t="s">
        <v>48</v>
      </c>
    </row>
    <row r="4" spans="1:10" x14ac:dyDescent="0.25">
      <c r="A4" s="251" t="s">
        <v>26</v>
      </c>
      <c r="B4" s="252" t="s">
        <v>49</v>
      </c>
      <c r="C4" s="252" t="s">
        <v>50</v>
      </c>
      <c r="D4" s="59" t="s">
        <v>51</v>
      </c>
      <c r="E4" s="96" t="s">
        <v>52</v>
      </c>
      <c r="F4" s="97">
        <v>0.10295788717049439</v>
      </c>
      <c r="G4" s="112">
        <v>5.1001176615272925E-9</v>
      </c>
      <c r="H4" s="98">
        <v>-1.1737727058124487</v>
      </c>
      <c r="I4" s="99">
        <v>-0.68622729418755257</v>
      </c>
      <c r="J4" s="95" t="str">
        <f>IF(H4*I4&gt;0,"There is a significant difference in these two means", "NO significant difference in these two means")</f>
        <v>There is a significant difference in these two means</v>
      </c>
    </row>
    <row r="5" spans="1:10" x14ac:dyDescent="0.25">
      <c r="A5" s="243"/>
      <c r="B5" s="241"/>
      <c r="C5" s="246"/>
      <c r="D5" s="60" t="s">
        <v>53</v>
      </c>
      <c r="E5" s="100" t="s">
        <v>54</v>
      </c>
      <c r="F5" s="101">
        <v>0.10295788717049439</v>
      </c>
      <c r="G5" s="113">
        <v>5.1001158851704531E-9</v>
      </c>
      <c r="H5" s="102">
        <v>-1.8257727058124462</v>
      </c>
      <c r="I5" s="103">
        <v>-1.3382272941875499</v>
      </c>
      <c r="J5" s="95" t="str">
        <f t="shared" ref="J5:J51" si="0">IF(H5*I5&gt;0,"There is a significant difference in these two means", "NO significant difference in these two means")</f>
        <v>There is a significant difference in these two means</v>
      </c>
    </row>
    <row r="6" spans="1:10" x14ac:dyDescent="0.25">
      <c r="A6" s="243"/>
      <c r="B6" s="241"/>
      <c r="C6" s="245" t="s">
        <v>51</v>
      </c>
      <c r="D6" s="61" t="s">
        <v>50</v>
      </c>
      <c r="E6" s="104" t="s">
        <v>55</v>
      </c>
      <c r="F6" s="105">
        <v>0.10295788717049439</v>
      </c>
      <c r="G6" s="114">
        <v>5.1001176615272925E-9</v>
      </c>
      <c r="H6" s="106">
        <v>0.68622729418755257</v>
      </c>
      <c r="I6" s="107">
        <v>1.1737727058124487</v>
      </c>
      <c r="J6" s="95" t="str">
        <f t="shared" si="0"/>
        <v>There is a significant difference in these two means</v>
      </c>
    </row>
    <row r="7" spans="1:10" x14ac:dyDescent="0.25">
      <c r="A7" s="243"/>
      <c r="B7" s="241"/>
      <c r="C7" s="246"/>
      <c r="D7" s="60" t="s">
        <v>53</v>
      </c>
      <c r="E7" s="100" t="s">
        <v>56</v>
      </c>
      <c r="F7" s="101">
        <v>0.10295788717049439</v>
      </c>
      <c r="G7" s="113">
        <v>1.3328049996985669E-8</v>
      </c>
      <c r="H7" s="102">
        <v>-0.8957727058124455</v>
      </c>
      <c r="I7" s="103">
        <v>-0.40822729418754944</v>
      </c>
      <c r="J7" s="95" t="str">
        <f t="shared" si="0"/>
        <v>There is a significant difference in these two means</v>
      </c>
    </row>
    <row r="8" spans="1:10" x14ac:dyDescent="0.25">
      <c r="A8" s="243"/>
      <c r="B8" s="241"/>
      <c r="C8" s="245" t="s">
        <v>53</v>
      </c>
      <c r="D8" s="61" t="s">
        <v>50</v>
      </c>
      <c r="E8" s="104" t="s">
        <v>57</v>
      </c>
      <c r="F8" s="105">
        <v>0.10295788717049439</v>
      </c>
      <c r="G8" s="114">
        <v>5.1001158851704531E-9</v>
      </c>
      <c r="H8" s="106">
        <v>1.3382272941875499</v>
      </c>
      <c r="I8" s="107">
        <v>1.8257727058124462</v>
      </c>
      <c r="J8" s="95" t="str">
        <f t="shared" si="0"/>
        <v>There is a significant difference in these two means</v>
      </c>
    </row>
    <row r="9" spans="1:10" x14ac:dyDescent="0.25">
      <c r="A9" s="243"/>
      <c r="B9" s="246"/>
      <c r="C9" s="246"/>
      <c r="D9" s="60" t="s">
        <v>51</v>
      </c>
      <c r="E9" s="100" t="s">
        <v>58</v>
      </c>
      <c r="F9" s="101">
        <v>0.10295788717049439</v>
      </c>
      <c r="G9" s="113">
        <v>1.3328049996985669E-8</v>
      </c>
      <c r="H9" s="102">
        <v>0.40822729418754944</v>
      </c>
      <c r="I9" s="103">
        <v>0.8957727058124455</v>
      </c>
      <c r="J9" s="95" t="str">
        <f t="shared" si="0"/>
        <v>There is a significant difference in these two means</v>
      </c>
    </row>
    <row r="10" spans="1:10" x14ac:dyDescent="0.25">
      <c r="A10" s="243"/>
      <c r="B10" s="245" t="s">
        <v>59</v>
      </c>
      <c r="C10" s="245" t="s">
        <v>50</v>
      </c>
      <c r="D10" s="61" t="s">
        <v>51</v>
      </c>
      <c r="E10" s="104" t="s">
        <v>52</v>
      </c>
      <c r="F10" s="105">
        <v>0.10295788717049439</v>
      </c>
      <c r="G10" s="114">
        <v>2.6310582721712364E-15</v>
      </c>
      <c r="H10" s="106">
        <v>-1.1793316986876814</v>
      </c>
      <c r="I10" s="107">
        <v>-0.68066830131231981</v>
      </c>
      <c r="J10" s="95" t="str">
        <f t="shared" si="0"/>
        <v>There is a significant difference in these two means</v>
      </c>
    </row>
    <row r="11" spans="1:10" x14ac:dyDescent="0.25">
      <c r="A11" s="243"/>
      <c r="B11" s="241"/>
      <c r="C11" s="246"/>
      <c r="D11" s="60" t="s">
        <v>53</v>
      </c>
      <c r="E11" s="100" t="s">
        <v>54</v>
      </c>
      <c r="F11" s="101">
        <v>0.10295788717049439</v>
      </c>
      <c r="G11" s="113">
        <v>6.6444640468718809E-32</v>
      </c>
      <c r="H11" s="102">
        <v>-1.8313316986876789</v>
      </c>
      <c r="I11" s="103">
        <v>-1.3326683013123173</v>
      </c>
      <c r="J11" s="95" t="str">
        <f t="shared" si="0"/>
        <v>There is a significant difference in these two means</v>
      </c>
    </row>
    <row r="12" spans="1:10" x14ac:dyDescent="0.25">
      <c r="A12" s="243"/>
      <c r="B12" s="241"/>
      <c r="C12" s="245" t="s">
        <v>51</v>
      </c>
      <c r="D12" s="61" t="s">
        <v>50</v>
      </c>
      <c r="E12" s="104" t="s">
        <v>55</v>
      </c>
      <c r="F12" s="105">
        <v>0.10295788717049439</v>
      </c>
      <c r="G12" s="114">
        <v>2.6310582721712364E-15</v>
      </c>
      <c r="H12" s="106">
        <v>0.68066830131231981</v>
      </c>
      <c r="I12" s="107">
        <v>1.1793316986876814</v>
      </c>
      <c r="J12" s="95" t="str">
        <f t="shared" si="0"/>
        <v>There is a significant difference in these two means</v>
      </c>
    </row>
    <row r="13" spans="1:10" x14ac:dyDescent="0.25">
      <c r="A13" s="243"/>
      <c r="B13" s="241"/>
      <c r="C13" s="246"/>
      <c r="D13" s="60" t="s">
        <v>53</v>
      </c>
      <c r="E13" s="100" t="s">
        <v>56</v>
      </c>
      <c r="F13" s="101">
        <v>0.10295788717049439</v>
      </c>
      <c r="G13" s="113">
        <v>8.2969147071721447E-9</v>
      </c>
      <c r="H13" s="102">
        <v>-0.90133169868767826</v>
      </c>
      <c r="I13" s="103">
        <v>-0.40266830131231662</v>
      </c>
      <c r="J13" s="95" t="str">
        <f t="shared" si="0"/>
        <v>There is a significant difference in these two means</v>
      </c>
    </row>
    <row r="14" spans="1:10" x14ac:dyDescent="0.25">
      <c r="A14" s="243"/>
      <c r="B14" s="241"/>
      <c r="C14" s="245" t="s">
        <v>53</v>
      </c>
      <c r="D14" s="61" t="s">
        <v>50</v>
      </c>
      <c r="E14" s="104" t="s">
        <v>57</v>
      </c>
      <c r="F14" s="105">
        <v>0.10295788717049439</v>
      </c>
      <c r="G14" s="114">
        <v>6.6444640468718809E-32</v>
      </c>
      <c r="H14" s="106">
        <v>1.3326683013123173</v>
      </c>
      <c r="I14" s="107">
        <v>1.8313316986876789</v>
      </c>
      <c r="J14" s="95" t="str">
        <f t="shared" si="0"/>
        <v>There is a significant difference in these two means</v>
      </c>
    </row>
    <row r="15" spans="1:10" x14ac:dyDescent="0.25">
      <c r="A15" s="250"/>
      <c r="B15" s="246"/>
      <c r="C15" s="246"/>
      <c r="D15" s="60" t="s">
        <v>51</v>
      </c>
      <c r="E15" s="100" t="s">
        <v>58</v>
      </c>
      <c r="F15" s="101">
        <v>0.10295788717049439</v>
      </c>
      <c r="G15" s="113">
        <v>8.2969147071721447E-9</v>
      </c>
      <c r="H15" s="102">
        <v>0.40266830131231662</v>
      </c>
      <c r="I15" s="103">
        <v>0.90133169868767826</v>
      </c>
      <c r="J15" s="95" t="str">
        <f t="shared" si="0"/>
        <v>There is a significant difference in these two means</v>
      </c>
    </row>
    <row r="16" spans="1:10" x14ac:dyDescent="0.25">
      <c r="A16" s="249" t="s">
        <v>27</v>
      </c>
      <c r="B16" s="245" t="s">
        <v>49</v>
      </c>
      <c r="C16" s="245" t="s">
        <v>50</v>
      </c>
      <c r="D16" s="61" t="s">
        <v>51</v>
      </c>
      <c r="E16" s="104" t="s">
        <v>60</v>
      </c>
      <c r="F16" s="105">
        <v>6.7937546350170977E-2</v>
      </c>
      <c r="G16" s="114">
        <v>5.1001158851704531E-9</v>
      </c>
      <c r="H16" s="106">
        <v>0.49714472261250892</v>
      </c>
      <c r="I16" s="107">
        <v>0.81885527738748909</v>
      </c>
      <c r="J16" s="95" t="str">
        <f t="shared" si="0"/>
        <v>There is a significant difference in these two means</v>
      </c>
    </row>
    <row r="17" spans="1:10" x14ac:dyDescent="0.25">
      <c r="A17" s="243"/>
      <c r="B17" s="241"/>
      <c r="C17" s="246"/>
      <c r="D17" s="60" t="s">
        <v>53</v>
      </c>
      <c r="E17" s="100" t="s">
        <v>61</v>
      </c>
      <c r="F17" s="101">
        <v>6.7937546350170977E-2</v>
      </c>
      <c r="G17" s="113">
        <v>6.4429039881019889E-9</v>
      </c>
      <c r="H17" s="102">
        <v>0.29314472261250962</v>
      </c>
      <c r="I17" s="103">
        <v>0.6148552773874898</v>
      </c>
      <c r="J17" s="95" t="str">
        <f t="shared" si="0"/>
        <v>There is a significant difference in these two means</v>
      </c>
    </row>
    <row r="18" spans="1:10" x14ac:dyDescent="0.25">
      <c r="A18" s="243"/>
      <c r="B18" s="241"/>
      <c r="C18" s="245" t="s">
        <v>51</v>
      </c>
      <c r="D18" s="61" t="s">
        <v>50</v>
      </c>
      <c r="E18" s="104" t="s">
        <v>62</v>
      </c>
      <c r="F18" s="105">
        <v>6.7937546350170977E-2</v>
      </c>
      <c r="G18" s="114">
        <v>5.1001158851704531E-9</v>
      </c>
      <c r="H18" s="106">
        <v>-0.81885527738748909</v>
      </c>
      <c r="I18" s="107">
        <v>-0.49714472261250892</v>
      </c>
      <c r="J18" s="95" t="str">
        <f t="shared" si="0"/>
        <v>There is a significant difference in these two means</v>
      </c>
    </row>
    <row r="19" spans="1:10" x14ac:dyDescent="0.25">
      <c r="A19" s="243"/>
      <c r="B19" s="241"/>
      <c r="C19" s="246"/>
      <c r="D19" s="60" t="s">
        <v>53</v>
      </c>
      <c r="E19" s="100" t="s">
        <v>63</v>
      </c>
      <c r="F19" s="101">
        <v>6.7937546350170977E-2</v>
      </c>
      <c r="G19" s="113">
        <v>8.7802057227285291E-3</v>
      </c>
      <c r="H19" s="102">
        <v>-0.36485527738748941</v>
      </c>
      <c r="I19" s="103">
        <v>-4.3144722612509193E-2</v>
      </c>
      <c r="J19" s="95" t="str">
        <f t="shared" si="0"/>
        <v>There is a significant difference in these two means</v>
      </c>
    </row>
    <row r="20" spans="1:10" x14ac:dyDescent="0.25">
      <c r="A20" s="243"/>
      <c r="B20" s="241"/>
      <c r="C20" s="245" t="s">
        <v>53</v>
      </c>
      <c r="D20" s="61" t="s">
        <v>50</v>
      </c>
      <c r="E20" s="104" t="s">
        <v>64</v>
      </c>
      <c r="F20" s="105">
        <v>6.7937546350170977E-2</v>
      </c>
      <c r="G20" s="114">
        <v>6.4429039881019889E-9</v>
      </c>
      <c r="H20" s="106">
        <v>-0.6148552773874898</v>
      </c>
      <c r="I20" s="107">
        <v>-0.29314472261250962</v>
      </c>
      <c r="J20" s="95" t="str">
        <f t="shared" si="0"/>
        <v>There is a significant difference in these two means</v>
      </c>
    </row>
    <row r="21" spans="1:10" x14ac:dyDescent="0.25">
      <c r="A21" s="243"/>
      <c r="B21" s="246"/>
      <c r="C21" s="246"/>
      <c r="D21" s="60" t="s">
        <v>51</v>
      </c>
      <c r="E21" s="100" t="s">
        <v>65</v>
      </c>
      <c r="F21" s="101">
        <v>6.7937546350170977E-2</v>
      </c>
      <c r="G21" s="113">
        <v>8.7802057227285291E-3</v>
      </c>
      <c r="H21" s="102">
        <v>4.3144722612509193E-2</v>
      </c>
      <c r="I21" s="103">
        <v>0.36485527738748941</v>
      </c>
      <c r="J21" s="95" t="str">
        <f t="shared" si="0"/>
        <v>There is a significant difference in these two means</v>
      </c>
    </row>
    <row r="22" spans="1:10" x14ac:dyDescent="0.25">
      <c r="A22" s="243"/>
      <c r="B22" s="245" t="s">
        <v>59</v>
      </c>
      <c r="C22" s="245" t="s">
        <v>50</v>
      </c>
      <c r="D22" s="61" t="s">
        <v>51</v>
      </c>
      <c r="E22" s="104" t="s">
        <v>60</v>
      </c>
      <c r="F22" s="105">
        <v>6.7937546350170977E-2</v>
      </c>
      <c r="G22" s="114">
        <v>5.4974675305746283E-17</v>
      </c>
      <c r="H22" s="106">
        <v>0.49347657880633311</v>
      </c>
      <c r="I22" s="107">
        <v>0.82252342119366495</v>
      </c>
      <c r="J22" s="95" t="str">
        <f t="shared" si="0"/>
        <v>There is a significant difference in these two means</v>
      </c>
    </row>
    <row r="23" spans="1:10" x14ac:dyDescent="0.25">
      <c r="A23" s="243"/>
      <c r="B23" s="241"/>
      <c r="C23" s="246"/>
      <c r="D23" s="60" t="s">
        <v>53</v>
      </c>
      <c r="E23" s="100" t="s">
        <v>61</v>
      </c>
      <c r="F23" s="101">
        <v>6.7937546350170977E-2</v>
      </c>
      <c r="G23" s="113">
        <v>1.3616870635766994E-9</v>
      </c>
      <c r="H23" s="102">
        <v>0.28947657880633382</v>
      </c>
      <c r="I23" s="103">
        <v>0.61852342119366566</v>
      </c>
      <c r="J23" s="95" t="str">
        <f t="shared" si="0"/>
        <v>There is a significant difference in these two means</v>
      </c>
    </row>
    <row r="24" spans="1:10" x14ac:dyDescent="0.25">
      <c r="A24" s="243"/>
      <c r="B24" s="241"/>
      <c r="C24" s="245" t="s">
        <v>51</v>
      </c>
      <c r="D24" s="61" t="s">
        <v>50</v>
      </c>
      <c r="E24" s="104" t="s">
        <v>62</v>
      </c>
      <c r="F24" s="105">
        <v>6.7937546350170977E-2</v>
      </c>
      <c r="G24" s="114">
        <v>5.4974675305746283E-17</v>
      </c>
      <c r="H24" s="106">
        <v>-0.82252342119366495</v>
      </c>
      <c r="I24" s="107">
        <v>-0.49347657880633311</v>
      </c>
      <c r="J24" s="95" t="str">
        <f t="shared" si="0"/>
        <v>There is a significant difference in these two means</v>
      </c>
    </row>
    <row r="25" spans="1:10" x14ac:dyDescent="0.25">
      <c r="A25" s="243"/>
      <c r="B25" s="241"/>
      <c r="C25" s="246"/>
      <c r="D25" s="60" t="s">
        <v>53</v>
      </c>
      <c r="E25" s="100" t="s">
        <v>63</v>
      </c>
      <c r="F25" s="101">
        <v>6.7937546350170977E-2</v>
      </c>
      <c r="G25" s="113">
        <v>9.4355391403484409E-3</v>
      </c>
      <c r="H25" s="102">
        <v>-0.36852342119366521</v>
      </c>
      <c r="I25" s="103">
        <v>-3.9476578806333373E-2</v>
      </c>
      <c r="J25" s="95" t="str">
        <f t="shared" si="0"/>
        <v>There is a significant difference in these two means</v>
      </c>
    </row>
    <row r="26" spans="1:10" x14ac:dyDescent="0.25">
      <c r="A26" s="243"/>
      <c r="B26" s="241"/>
      <c r="C26" s="245" t="s">
        <v>53</v>
      </c>
      <c r="D26" s="61" t="s">
        <v>50</v>
      </c>
      <c r="E26" s="104" t="s">
        <v>64</v>
      </c>
      <c r="F26" s="105">
        <v>6.7937546350170977E-2</v>
      </c>
      <c r="G26" s="114">
        <v>1.3616870635766994E-9</v>
      </c>
      <c r="H26" s="106">
        <v>-0.61852342119366566</v>
      </c>
      <c r="I26" s="107">
        <v>-0.28947657880633382</v>
      </c>
      <c r="J26" s="95" t="str">
        <f t="shared" si="0"/>
        <v>There is a significant difference in these two means</v>
      </c>
    </row>
    <row r="27" spans="1:10" x14ac:dyDescent="0.25">
      <c r="A27" s="250"/>
      <c r="B27" s="246"/>
      <c r="C27" s="246"/>
      <c r="D27" s="60" t="s">
        <v>51</v>
      </c>
      <c r="E27" s="100" t="s">
        <v>65</v>
      </c>
      <c r="F27" s="101">
        <v>6.7937546350170977E-2</v>
      </c>
      <c r="G27" s="113">
        <v>9.4355391403484409E-3</v>
      </c>
      <c r="H27" s="102">
        <v>3.9476578806333373E-2</v>
      </c>
      <c r="I27" s="103">
        <v>0.36852342119366521</v>
      </c>
      <c r="J27" s="95" t="str">
        <f t="shared" si="0"/>
        <v>There is a significant difference in these two means</v>
      </c>
    </row>
    <row r="28" spans="1:10" x14ac:dyDescent="0.25">
      <c r="A28" s="249" t="s">
        <v>28</v>
      </c>
      <c r="B28" s="245" t="s">
        <v>49</v>
      </c>
      <c r="C28" s="245" t="s">
        <v>50</v>
      </c>
      <c r="D28" s="61" t="s">
        <v>51</v>
      </c>
      <c r="E28" s="104" t="s">
        <v>66</v>
      </c>
      <c r="F28" s="105">
        <v>8.6066893775026174E-2</v>
      </c>
      <c r="G28" s="114">
        <v>5.1001158851704531E-9</v>
      </c>
      <c r="H28" s="106">
        <v>-3.0017800129063184</v>
      </c>
      <c r="I28" s="107">
        <v>-2.5942199870936808</v>
      </c>
      <c r="J28" s="95" t="str">
        <f t="shared" si="0"/>
        <v>There is a significant difference in these two means</v>
      </c>
    </row>
    <row r="29" spans="1:10" x14ac:dyDescent="0.25">
      <c r="A29" s="243"/>
      <c r="B29" s="241"/>
      <c r="C29" s="246"/>
      <c r="D29" s="60" t="s">
        <v>53</v>
      </c>
      <c r="E29" s="100" t="s">
        <v>67</v>
      </c>
      <c r="F29" s="101">
        <v>8.6066893775026174E-2</v>
      </c>
      <c r="G29" s="113">
        <v>5.1001158851704531E-9</v>
      </c>
      <c r="H29" s="102">
        <v>-4.2937800129063186</v>
      </c>
      <c r="I29" s="103">
        <v>-3.8862199870936807</v>
      </c>
      <c r="J29" s="95" t="str">
        <f t="shared" si="0"/>
        <v>There is a significant difference in these two means</v>
      </c>
    </row>
    <row r="30" spans="1:10" x14ac:dyDescent="0.25">
      <c r="A30" s="243"/>
      <c r="B30" s="241"/>
      <c r="C30" s="245" t="s">
        <v>51</v>
      </c>
      <c r="D30" s="61" t="s">
        <v>50</v>
      </c>
      <c r="E30" s="104" t="s">
        <v>68</v>
      </c>
      <c r="F30" s="105">
        <v>8.6066893775026174E-2</v>
      </c>
      <c r="G30" s="114">
        <v>5.1001158851704531E-9</v>
      </c>
      <c r="H30" s="106">
        <v>2.5942199870936808</v>
      </c>
      <c r="I30" s="107">
        <v>3.0017800129063184</v>
      </c>
      <c r="J30" s="95" t="str">
        <f t="shared" si="0"/>
        <v>There is a significant difference in these two means</v>
      </c>
    </row>
    <row r="31" spans="1:10" x14ac:dyDescent="0.25">
      <c r="A31" s="243"/>
      <c r="B31" s="241"/>
      <c r="C31" s="246"/>
      <c r="D31" s="60" t="s">
        <v>53</v>
      </c>
      <c r="E31" s="100" t="s">
        <v>69</v>
      </c>
      <c r="F31" s="101">
        <v>8.6066893775026174E-2</v>
      </c>
      <c r="G31" s="113">
        <v>5.1001158851704531E-9</v>
      </c>
      <c r="H31" s="102">
        <v>-1.4957800129063188</v>
      </c>
      <c r="I31" s="103">
        <v>-1.0882199870936808</v>
      </c>
      <c r="J31" s="95" t="str">
        <f t="shared" si="0"/>
        <v>There is a significant difference in these two means</v>
      </c>
    </row>
    <row r="32" spans="1:10" x14ac:dyDescent="0.25">
      <c r="A32" s="243"/>
      <c r="B32" s="241"/>
      <c r="C32" s="245" t="s">
        <v>53</v>
      </c>
      <c r="D32" s="61" t="s">
        <v>50</v>
      </c>
      <c r="E32" s="104" t="s">
        <v>70</v>
      </c>
      <c r="F32" s="105">
        <v>8.6066893775026174E-2</v>
      </c>
      <c r="G32" s="114">
        <v>5.1001158851704531E-9</v>
      </c>
      <c r="H32" s="106">
        <v>3.8862199870936807</v>
      </c>
      <c r="I32" s="107">
        <v>4.2937800129063186</v>
      </c>
      <c r="J32" s="95" t="str">
        <f t="shared" si="0"/>
        <v>There is a significant difference in these two means</v>
      </c>
    </row>
    <row r="33" spans="1:10" x14ac:dyDescent="0.25">
      <c r="A33" s="243"/>
      <c r="B33" s="246"/>
      <c r="C33" s="246"/>
      <c r="D33" s="60" t="s">
        <v>51</v>
      </c>
      <c r="E33" s="100" t="s">
        <v>71</v>
      </c>
      <c r="F33" s="101">
        <v>8.6066893775026174E-2</v>
      </c>
      <c r="G33" s="113">
        <v>5.1001158851704531E-9</v>
      </c>
      <c r="H33" s="102">
        <v>1.0882199870936808</v>
      </c>
      <c r="I33" s="103">
        <v>1.4957800129063188</v>
      </c>
      <c r="J33" s="95" t="str">
        <f t="shared" si="0"/>
        <v>There is a significant difference in these two means</v>
      </c>
    </row>
    <row r="34" spans="1:10" x14ac:dyDescent="0.25">
      <c r="A34" s="243"/>
      <c r="B34" s="245" t="s">
        <v>59</v>
      </c>
      <c r="C34" s="245" t="s">
        <v>50</v>
      </c>
      <c r="D34" s="61" t="s">
        <v>51</v>
      </c>
      <c r="E34" s="104" t="s">
        <v>66</v>
      </c>
      <c r="F34" s="105">
        <v>8.6066893775026174E-2</v>
      </c>
      <c r="G34" s="114">
        <v>1.5763762260642372E-68</v>
      </c>
      <c r="H34" s="106">
        <v>-3.0064270123974453</v>
      </c>
      <c r="I34" s="107">
        <v>-2.5895729876025539</v>
      </c>
      <c r="J34" s="95" t="str">
        <f t="shared" si="0"/>
        <v>There is a significant difference in these two means</v>
      </c>
    </row>
    <row r="35" spans="1:10" x14ac:dyDescent="0.25">
      <c r="A35" s="243"/>
      <c r="B35" s="241"/>
      <c r="C35" s="246"/>
      <c r="D35" s="60" t="s">
        <v>53</v>
      </c>
      <c r="E35" s="100" t="s">
        <v>67</v>
      </c>
      <c r="F35" s="101">
        <v>8.6066893775026174E-2</v>
      </c>
      <c r="G35" s="113">
        <v>1.2318415857153935E-90</v>
      </c>
      <c r="H35" s="102">
        <v>-4.2984270123974451</v>
      </c>
      <c r="I35" s="103">
        <v>-3.8815729876025538</v>
      </c>
      <c r="J35" s="95" t="str">
        <f t="shared" si="0"/>
        <v>There is a significant difference in these two means</v>
      </c>
    </row>
    <row r="36" spans="1:10" x14ac:dyDescent="0.25">
      <c r="A36" s="243"/>
      <c r="B36" s="241"/>
      <c r="C36" s="245" t="s">
        <v>51</v>
      </c>
      <c r="D36" s="61" t="s">
        <v>50</v>
      </c>
      <c r="E36" s="104" t="s">
        <v>68</v>
      </c>
      <c r="F36" s="105">
        <v>8.6066893775026174E-2</v>
      </c>
      <c r="G36" s="114">
        <v>1.5763762260642372E-68</v>
      </c>
      <c r="H36" s="106">
        <v>2.5895729876025539</v>
      </c>
      <c r="I36" s="107">
        <v>3.0064270123974453</v>
      </c>
      <c r="J36" s="95" t="str">
        <f t="shared" si="0"/>
        <v>There is a significant difference in these two means</v>
      </c>
    </row>
    <row r="37" spans="1:10" x14ac:dyDescent="0.25">
      <c r="A37" s="243"/>
      <c r="B37" s="241"/>
      <c r="C37" s="246"/>
      <c r="D37" s="60" t="s">
        <v>53</v>
      </c>
      <c r="E37" s="100" t="s">
        <v>69</v>
      </c>
      <c r="F37" s="101">
        <v>8.6066893775026174E-2</v>
      </c>
      <c r="G37" s="113">
        <v>5.4317918470266383E-31</v>
      </c>
      <c r="H37" s="102">
        <v>-1.5004270123974457</v>
      </c>
      <c r="I37" s="103">
        <v>-1.0835729876025539</v>
      </c>
      <c r="J37" s="95" t="str">
        <f t="shared" si="0"/>
        <v>There is a significant difference in these two means</v>
      </c>
    </row>
    <row r="38" spans="1:10" x14ac:dyDescent="0.25">
      <c r="A38" s="243"/>
      <c r="B38" s="241"/>
      <c r="C38" s="245" t="s">
        <v>53</v>
      </c>
      <c r="D38" s="61" t="s">
        <v>50</v>
      </c>
      <c r="E38" s="104" t="s">
        <v>70</v>
      </c>
      <c r="F38" s="105">
        <v>8.6066893775026174E-2</v>
      </c>
      <c r="G38" s="114">
        <v>1.2318415857153935E-90</v>
      </c>
      <c r="H38" s="106">
        <v>3.8815729876025538</v>
      </c>
      <c r="I38" s="107">
        <v>4.2984270123974451</v>
      </c>
      <c r="J38" s="95" t="str">
        <f t="shared" si="0"/>
        <v>There is a significant difference in these two means</v>
      </c>
    </row>
    <row r="39" spans="1:10" x14ac:dyDescent="0.25">
      <c r="A39" s="250"/>
      <c r="B39" s="246"/>
      <c r="C39" s="246"/>
      <c r="D39" s="60" t="s">
        <v>51</v>
      </c>
      <c r="E39" s="100" t="s">
        <v>71</v>
      </c>
      <c r="F39" s="101">
        <v>8.6066893775026174E-2</v>
      </c>
      <c r="G39" s="113">
        <v>5.4317918470266383E-31</v>
      </c>
      <c r="H39" s="102">
        <v>1.0835729876025539</v>
      </c>
      <c r="I39" s="103">
        <v>1.5004270123974457</v>
      </c>
      <c r="J39" s="95" t="str">
        <f t="shared" si="0"/>
        <v>There is a significant difference in these two means</v>
      </c>
    </row>
    <row r="40" spans="1:10" ht="15.75" thickBot="1" x14ac:dyDescent="0.3">
      <c r="A40" s="242" t="s">
        <v>29</v>
      </c>
      <c r="B40" s="245" t="s">
        <v>49</v>
      </c>
      <c r="C40" s="245" t="s">
        <v>50</v>
      </c>
      <c r="D40" s="61" t="s">
        <v>51</v>
      </c>
      <c r="E40" s="104" t="s">
        <v>72</v>
      </c>
      <c r="F40" s="105">
        <v>4.0930004961182792E-2</v>
      </c>
      <c r="G40" s="114">
        <v>5.1001158851704531E-9</v>
      </c>
      <c r="H40" s="106">
        <v>-1.1769097009710574</v>
      </c>
      <c r="I40" s="107">
        <v>-0.98309029902894307</v>
      </c>
      <c r="J40" s="95" t="str">
        <f t="shared" si="0"/>
        <v>There is a significant difference in these two means</v>
      </c>
    </row>
    <row r="41" spans="1:10" x14ac:dyDescent="0.25">
      <c r="A41" s="243"/>
      <c r="B41" s="241"/>
      <c r="C41" s="246"/>
      <c r="D41" s="60" t="s">
        <v>53</v>
      </c>
      <c r="E41" s="100" t="s">
        <v>73</v>
      </c>
      <c r="F41" s="101">
        <v>4.0930004961182792E-2</v>
      </c>
      <c r="G41" s="113">
        <v>5.1001158851704531E-9</v>
      </c>
      <c r="H41" s="102">
        <v>-1.8769097009710574</v>
      </c>
      <c r="I41" s="103">
        <v>-1.6830902990289431</v>
      </c>
      <c r="J41" s="95" t="str">
        <f t="shared" si="0"/>
        <v>There is a significant difference in these two means</v>
      </c>
    </row>
    <row r="42" spans="1:10" x14ac:dyDescent="0.25">
      <c r="A42" s="243"/>
      <c r="B42" s="241"/>
      <c r="C42" s="245" t="s">
        <v>51</v>
      </c>
      <c r="D42" s="61" t="s">
        <v>50</v>
      </c>
      <c r="E42" s="104" t="s">
        <v>74</v>
      </c>
      <c r="F42" s="105">
        <v>4.0930004961182792E-2</v>
      </c>
      <c r="G42" s="114">
        <v>5.1001158851704531E-9</v>
      </c>
      <c r="H42" s="106">
        <v>0.98309029902894307</v>
      </c>
      <c r="I42" s="107">
        <v>1.1769097009710574</v>
      </c>
      <c r="J42" s="95" t="str">
        <f t="shared" si="0"/>
        <v>There is a significant difference in these two means</v>
      </c>
    </row>
    <row r="43" spans="1:10" x14ac:dyDescent="0.25">
      <c r="A43" s="243"/>
      <c r="B43" s="241"/>
      <c r="C43" s="246"/>
      <c r="D43" s="60" t="s">
        <v>53</v>
      </c>
      <c r="E43" s="100" t="s">
        <v>75</v>
      </c>
      <c r="F43" s="101">
        <v>4.0930004961182792E-2</v>
      </c>
      <c r="G43" s="113">
        <v>5.1001158851704531E-9</v>
      </c>
      <c r="H43" s="102">
        <v>-0.79690970097105707</v>
      </c>
      <c r="I43" s="103">
        <v>-0.60309029902894284</v>
      </c>
      <c r="J43" s="95" t="str">
        <f t="shared" si="0"/>
        <v>There is a significant difference in these two means</v>
      </c>
    </row>
    <row r="44" spans="1:10" x14ac:dyDescent="0.25">
      <c r="A44" s="243"/>
      <c r="B44" s="241"/>
      <c r="C44" s="245" t="s">
        <v>53</v>
      </c>
      <c r="D44" s="61" t="s">
        <v>50</v>
      </c>
      <c r="E44" s="104" t="s">
        <v>76</v>
      </c>
      <c r="F44" s="105">
        <v>4.0930004961182792E-2</v>
      </c>
      <c r="G44" s="114">
        <v>5.1001158851704531E-9</v>
      </c>
      <c r="H44" s="106">
        <v>1.6830902990289431</v>
      </c>
      <c r="I44" s="107">
        <v>1.8769097009710574</v>
      </c>
      <c r="J44" s="95" t="str">
        <f t="shared" si="0"/>
        <v>There is a significant difference in these two means</v>
      </c>
    </row>
    <row r="45" spans="1:10" x14ac:dyDescent="0.25">
      <c r="A45" s="243"/>
      <c r="B45" s="246"/>
      <c r="C45" s="246"/>
      <c r="D45" s="60" t="s">
        <v>51</v>
      </c>
      <c r="E45" s="100" t="s">
        <v>77</v>
      </c>
      <c r="F45" s="101">
        <v>4.0930004961182792E-2</v>
      </c>
      <c r="G45" s="113">
        <v>5.1001158851704531E-9</v>
      </c>
      <c r="H45" s="102">
        <v>0.60309029902894284</v>
      </c>
      <c r="I45" s="103">
        <v>0.79690970097105707</v>
      </c>
      <c r="J45" s="95" t="str">
        <f t="shared" si="0"/>
        <v>There is a significant difference in these two means</v>
      </c>
    </row>
    <row r="46" spans="1:10" ht="15.75" thickBot="1" x14ac:dyDescent="0.3">
      <c r="A46" s="243"/>
      <c r="B46" s="247" t="s">
        <v>59</v>
      </c>
      <c r="C46" s="245" t="s">
        <v>50</v>
      </c>
      <c r="D46" s="61" t="s">
        <v>51</v>
      </c>
      <c r="E46" s="104" t="s">
        <v>72</v>
      </c>
      <c r="F46" s="105">
        <v>4.0930004961182792E-2</v>
      </c>
      <c r="G46" s="114">
        <v>3.7649331126662279E-57</v>
      </c>
      <c r="H46" s="106">
        <v>-1.1791196298285298</v>
      </c>
      <c r="I46" s="107">
        <v>-0.98088037017147078</v>
      </c>
      <c r="J46" s="95" t="str">
        <f t="shared" si="0"/>
        <v>There is a significant difference in these two means</v>
      </c>
    </row>
    <row r="47" spans="1:10" x14ac:dyDescent="0.25">
      <c r="A47" s="243"/>
      <c r="B47" s="241"/>
      <c r="C47" s="246"/>
      <c r="D47" s="60" t="s">
        <v>53</v>
      </c>
      <c r="E47" s="100" t="s">
        <v>73</v>
      </c>
      <c r="F47" s="101">
        <v>4.0930004961182792E-2</v>
      </c>
      <c r="G47" s="113">
        <v>2.3855243947120787E-85</v>
      </c>
      <c r="H47" s="102">
        <v>-1.8791196298285298</v>
      </c>
      <c r="I47" s="103">
        <v>-1.6808803701714707</v>
      </c>
      <c r="J47" s="95" t="str">
        <f t="shared" si="0"/>
        <v>There is a significant difference in these two means</v>
      </c>
    </row>
    <row r="48" spans="1:10" x14ac:dyDescent="0.25">
      <c r="A48" s="243"/>
      <c r="B48" s="241"/>
      <c r="C48" s="245" t="s">
        <v>51</v>
      </c>
      <c r="D48" s="61" t="s">
        <v>50</v>
      </c>
      <c r="E48" s="104" t="s">
        <v>74</v>
      </c>
      <c r="F48" s="105">
        <v>4.0930004961182792E-2</v>
      </c>
      <c r="G48" s="114">
        <v>3.7649331126662279E-57</v>
      </c>
      <c r="H48" s="106">
        <v>0.98088037017147078</v>
      </c>
      <c r="I48" s="107">
        <v>1.1791196298285298</v>
      </c>
      <c r="J48" s="95" t="str">
        <f t="shared" si="0"/>
        <v>There is a significant difference in these two means</v>
      </c>
    </row>
    <row r="49" spans="1:10" x14ac:dyDescent="0.25">
      <c r="A49" s="243"/>
      <c r="B49" s="241"/>
      <c r="C49" s="246"/>
      <c r="D49" s="60" t="s">
        <v>53</v>
      </c>
      <c r="E49" s="100" t="s">
        <v>75</v>
      </c>
      <c r="F49" s="101">
        <v>4.0930004961182792E-2</v>
      </c>
      <c r="G49" s="113">
        <v>2.6462513395771652E-36</v>
      </c>
      <c r="H49" s="102">
        <v>-0.79911962982852947</v>
      </c>
      <c r="I49" s="103">
        <v>-0.60088037017147045</v>
      </c>
      <c r="J49" s="95" t="str">
        <f t="shared" si="0"/>
        <v>There is a significant difference in these two means</v>
      </c>
    </row>
    <row r="50" spans="1:10" ht="15.75" thickBot="1" x14ac:dyDescent="0.3">
      <c r="A50" s="243"/>
      <c r="B50" s="241"/>
      <c r="C50" s="247" t="s">
        <v>53</v>
      </c>
      <c r="D50" s="61" t="s">
        <v>50</v>
      </c>
      <c r="E50" s="104" t="s">
        <v>76</v>
      </c>
      <c r="F50" s="105">
        <v>4.0930004961182792E-2</v>
      </c>
      <c r="G50" s="114">
        <v>2.3855243947120787E-85</v>
      </c>
      <c r="H50" s="106">
        <v>1.6808803701714707</v>
      </c>
      <c r="I50" s="107">
        <v>1.8791196298285298</v>
      </c>
      <c r="J50" s="95" t="str">
        <f t="shared" si="0"/>
        <v>There is a significant difference in these two means</v>
      </c>
    </row>
    <row r="51" spans="1:10" ht="15.75" thickBot="1" x14ac:dyDescent="0.3">
      <c r="A51" s="244"/>
      <c r="B51" s="248"/>
      <c r="C51" s="248"/>
      <c r="D51" s="62" t="s">
        <v>51</v>
      </c>
      <c r="E51" s="108" t="s">
        <v>77</v>
      </c>
      <c r="F51" s="109">
        <v>4.0930004961182792E-2</v>
      </c>
      <c r="G51" s="115">
        <v>2.6462513395771652E-36</v>
      </c>
      <c r="H51" s="110">
        <v>0.60088037017147045</v>
      </c>
      <c r="I51" s="111">
        <v>0.79911962982852947</v>
      </c>
      <c r="J51" s="95" t="str">
        <f t="shared" si="0"/>
        <v>There is a significant difference in these two means</v>
      </c>
    </row>
    <row r="52" spans="1:10" x14ac:dyDescent="0.25">
      <c r="A52" s="240" t="s">
        <v>78</v>
      </c>
      <c r="B52" s="241"/>
      <c r="C52" s="241"/>
      <c r="D52" s="241"/>
      <c r="E52" s="56"/>
      <c r="F52" s="56"/>
      <c r="G52" s="56"/>
      <c r="H52" s="56"/>
      <c r="I52" s="56"/>
    </row>
    <row r="53" spans="1:10" x14ac:dyDescent="0.25">
      <c r="A53" s="240" t="s">
        <v>79</v>
      </c>
      <c r="B53" s="241"/>
      <c r="C53" s="241"/>
      <c r="D53" s="241"/>
      <c r="E53" s="241"/>
      <c r="F53" s="56"/>
      <c r="G53" s="56"/>
      <c r="H53" s="56"/>
      <c r="I53" s="56"/>
    </row>
  </sheetData>
  <mergeCells count="46">
    <mergeCell ref="A1:I1"/>
    <mergeCell ref="A2:B3"/>
    <mergeCell ref="C2:C3"/>
    <mergeCell ref="D2:D3"/>
    <mergeCell ref="E2:E3"/>
    <mergeCell ref="F2:F3"/>
    <mergeCell ref="G2:G3"/>
    <mergeCell ref="H2:I2"/>
    <mergeCell ref="A4:A15"/>
    <mergeCell ref="B4:B9"/>
    <mergeCell ref="C4:C5"/>
    <mergeCell ref="C6:C7"/>
    <mergeCell ref="C8:C9"/>
    <mergeCell ref="B10:B15"/>
    <mergeCell ref="C10:C11"/>
    <mergeCell ref="C12:C13"/>
    <mergeCell ref="C14:C15"/>
    <mergeCell ref="A16:A27"/>
    <mergeCell ref="B16:B21"/>
    <mergeCell ref="C16:C17"/>
    <mergeCell ref="C18:C19"/>
    <mergeCell ref="C20:C21"/>
    <mergeCell ref="B22:B27"/>
    <mergeCell ref="C22:C23"/>
    <mergeCell ref="C24:C25"/>
    <mergeCell ref="C26:C27"/>
    <mergeCell ref="C50:C51"/>
    <mergeCell ref="A28:A39"/>
    <mergeCell ref="B28:B33"/>
    <mergeCell ref="C28:C29"/>
    <mergeCell ref="C30:C31"/>
    <mergeCell ref="C32:C33"/>
    <mergeCell ref="B34:B39"/>
    <mergeCell ref="C34:C35"/>
    <mergeCell ref="C36:C37"/>
    <mergeCell ref="C38:C39"/>
    <mergeCell ref="A52:D52"/>
    <mergeCell ref="A53:E53"/>
    <mergeCell ref="A40:A51"/>
    <mergeCell ref="B40:B45"/>
    <mergeCell ref="C40:C41"/>
    <mergeCell ref="C42:C43"/>
    <mergeCell ref="C44:C45"/>
    <mergeCell ref="B46:B51"/>
    <mergeCell ref="C46:C47"/>
    <mergeCell ref="C48:C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opLeftCell="A9" workbookViewId="0">
      <selection activeCell="L40" sqref="L40"/>
    </sheetView>
  </sheetViews>
  <sheetFormatPr defaultRowHeight="15" x14ac:dyDescent="0.25"/>
  <sheetData>
    <row r="1" spans="1:1" x14ac:dyDescent="0.25">
      <c r="A1" s="165" t="s">
        <v>135</v>
      </c>
    </row>
    <row r="2" spans="1:1" x14ac:dyDescent="0.25">
      <c r="A2" s="165" t="s">
        <v>136</v>
      </c>
    </row>
    <row r="3" spans="1:1" x14ac:dyDescent="0.25">
      <c r="A3" s="165" t="s">
        <v>3</v>
      </c>
    </row>
    <row r="4" spans="1:1" x14ac:dyDescent="0.25">
      <c r="A4" s="165" t="s">
        <v>137</v>
      </c>
    </row>
    <row r="5" spans="1:1" x14ac:dyDescent="0.25">
      <c r="A5" s="165" t="s">
        <v>138</v>
      </c>
    </row>
    <row r="6" spans="1:1" x14ac:dyDescent="0.25">
      <c r="A6" s="165" t="s">
        <v>139</v>
      </c>
    </row>
    <row r="7" spans="1:1" x14ac:dyDescent="0.25">
      <c r="A7" s="165" t="s">
        <v>140</v>
      </c>
    </row>
    <row r="8" spans="1:1" x14ac:dyDescent="0.25">
      <c r="A8" s="165" t="s">
        <v>141</v>
      </c>
    </row>
    <row r="9" spans="1:1" x14ac:dyDescent="0.25">
      <c r="A9" s="165" t="s">
        <v>142</v>
      </c>
    </row>
    <row r="10" spans="1:1" x14ac:dyDescent="0.25">
      <c r="A10" s="165" t="s">
        <v>143</v>
      </c>
    </row>
    <row r="11" spans="1:1" x14ac:dyDescent="0.25">
      <c r="A11" s="165" t="s">
        <v>143</v>
      </c>
    </row>
    <row r="12" spans="1:1" x14ac:dyDescent="0.25">
      <c r="A12" s="165" t="s">
        <v>144</v>
      </c>
    </row>
    <row r="13" spans="1:1" x14ac:dyDescent="0.25">
      <c r="A13" s="165" t="s">
        <v>145</v>
      </c>
    </row>
    <row r="14" spans="1:1" x14ac:dyDescent="0.25">
      <c r="A14" s="165" t="s">
        <v>146</v>
      </c>
    </row>
    <row r="15" spans="1:1" x14ac:dyDescent="0.25">
      <c r="A15" s="165" t="s">
        <v>147</v>
      </c>
    </row>
    <row r="16" spans="1:1" x14ac:dyDescent="0.25">
      <c r="A16" s="165" t="s">
        <v>148</v>
      </c>
    </row>
    <row r="17" spans="1:8" x14ac:dyDescent="0.25">
      <c r="A17" s="165" t="s">
        <v>148</v>
      </c>
    </row>
    <row r="18" spans="1:8" x14ac:dyDescent="0.25">
      <c r="A18" s="165" t="s">
        <v>149</v>
      </c>
    </row>
    <row r="19" spans="1:8" x14ac:dyDescent="0.25">
      <c r="A19" s="165" t="s">
        <v>150</v>
      </c>
    </row>
    <row r="20" spans="1:8" x14ac:dyDescent="0.25">
      <c r="A20" s="165" t="s">
        <v>151</v>
      </c>
    </row>
    <row r="21" spans="1:8" x14ac:dyDescent="0.25">
      <c r="A21" s="165" t="s">
        <v>152</v>
      </c>
    </row>
    <row r="22" spans="1:8" x14ac:dyDescent="0.25">
      <c r="A22" s="165" t="s">
        <v>153</v>
      </c>
    </row>
    <row r="23" spans="1:8" x14ac:dyDescent="0.25">
      <c r="A23" s="165" t="s">
        <v>154</v>
      </c>
    </row>
    <row r="24" spans="1:8" x14ac:dyDescent="0.25">
      <c r="A24" s="165" t="s">
        <v>155</v>
      </c>
    </row>
    <row r="25" spans="1:8" x14ac:dyDescent="0.25">
      <c r="A25" s="165" t="s">
        <v>156</v>
      </c>
    </row>
    <row r="26" spans="1:8" x14ac:dyDescent="0.25">
      <c r="A26" s="165" t="s">
        <v>156</v>
      </c>
    </row>
    <row r="27" spans="1:8" x14ac:dyDescent="0.25">
      <c r="A27" s="165" t="s">
        <v>157</v>
      </c>
    </row>
    <row r="28" spans="1:8" x14ac:dyDescent="0.25">
      <c r="A28" s="165" t="s">
        <v>157</v>
      </c>
    </row>
    <row r="29" spans="1:8" x14ac:dyDescent="0.25">
      <c r="A29" s="165" t="s">
        <v>176</v>
      </c>
      <c r="H29" s="166"/>
    </row>
    <row r="30" spans="1:8" x14ac:dyDescent="0.25">
      <c r="A30" s="165" t="s">
        <v>177</v>
      </c>
    </row>
    <row r="31" spans="1:8" x14ac:dyDescent="0.25">
      <c r="A31" s="165" t="s">
        <v>178</v>
      </c>
    </row>
    <row r="32" spans="1:8" x14ac:dyDescent="0.25">
      <c r="A32" s="165" t="s">
        <v>158</v>
      </c>
    </row>
    <row r="33" spans="1:1" x14ac:dyDescent="0.25">
      <c r="A33" s="165" t="s">
        <v>159</v>
      </c>
    </row>
    <row r="34" spans="1:1" x14ac:dyDescent="0.25">
      <c r="A34" s="165" t="s">
        <v>159</v>
      </c>
    </row>
    <row r="35" spans="1:1" x14ac:dyDescent="0.25">
      <c r="A35" s="165" t="s">
        <v>160</v>
      </c>
    </row>
    <row r="36" spans="1:1" x14ac:dyDescent="0.25">
      <c r="A36" s="165" t="s">
        <v>161</v>
      </c>
    </row>
    <row r="37" spans="1:1" x14ac:dyDescent="0.25">
      <c r="A37" s="165" t="s">
        <v>162</v>
      </c>
    </row>
    <row r="38" spans="1:1" x14ac:dyDescent="0.25">
      <c r="A38" s="165" t="s">
        <v>162</v>
      </c>
    </row>
    <row r="39" spans="1:1" x14ac:dyDescent="0.25">
      <c r="A39" s="165" t="s">
        <v>163</v>
      </c>
    </row>
    <row r="40" spans="1:1" x14ac:dyDescent="0.25">
      <c r="A40" s="165" t="s">
        <v>163</v>
      </c>
    </row>
    <row r="41" spans="1:1" x14ac:dyDescent="0.25">
      <c r="A41" s="165" t="s">
        <v>164</v>
      </c>
    </row>
    <row r="42" spans="1:1" x14ac:dyDescent="0.25">
      <c r="A42" s="165" t="s">
        <v>165</v>
      </c>
    </row>
    <row r="43" spans="1:1" x14ac:dyDescent="0.25">
      <c r="A43" s="165" t="s">
        <v>166</v>
      </c>
    </row>
    <row r="44" spans="1:1" x14ac:dyDescent="0.25">
      <c r="A44" s="165" t="s">
        <v>166</v>
      </c>
    </row>
    <row r="45" spans="1:1" x14ac:dyDescent="0.25">
      <c r="A45" s="165" t="s">
        <v>167</v>
      </c>
    </row>
    <row r="46" spans="1:1" x14ac:dyDescent="0.25">
      <c r="A46" s="165" t="s">
        <v>168</v>
      </c>
    </row>
    <row r="47" spans="1:1" x14ac:dyDescent="0.25">
      <c r="A47" s="165" t="s">
        <v>168</v>
      </c>
    </row>
    <row r="48" spans="1:1" x14ac:dyDescent="0.25">
      <c r="A48" s="165" t="s">
        <v>169</v>
      </c>
    </row>
    <row r="49" spans="1:1" x14ac:dyDescent="0.25">
      <c r="A49" s="165" t="s">
        <v>170</v>
      </c>
    </row>
    <row r="50" spans="1:1" x14ac:dyDescent="0.25">
      <c r="A50" s="165" t="s">
        <v>171</v>
      </c>
    </row>
    <row r="51" spans="1:1" x14ac:dyDescent="0.25">
      <c r="A51" s="165" t="s">
        <v>172</v>
      </c>
    </row>
    <row r="52" spans="1:1" x14ac:dyDescent="0.25">
      <c r="A52" s="165" t="s">
        <v>173</v>
      </c>
    </row>
    <row r="53" spans="1:1" x14ac:dyDescent="0.25">
      <c r="A53" s="165" t="s">
        <v>173</v>
      </c>
    </row>
    <row r="54" spans="1:1" x14ac:dyDescent="0.25">
      <c r="A54" s="165" t="s">
        <v>174</v>
      </c>
    </row>
    <row r="55" spans="1:1" x14ac:dyDescent="0.25">
      <c r="A55" s="165" t="s">
        <v>138</v>
      </c>
    </row>
    <row r="56" spans="1:1" x14ac:dyDescent="0.25">
      <c r="A56" s="165" t="s">
        <v>137</v>
      </c>
    </row>
    <row r="57" spans="1:1" x14ac:dyDescent="0.25">
      <c r="A57" s="165" t="s">
        <v>175</v>
      </c>
    </row>
    <row r="58" spans="1:1" x14ac:dyDescent="0.25">
      <c r="A58" s="16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4" sqref="H4:H5"/>
    </sheetView>
  </sheetViews>
  <sheetFormatPr defaultRowHeight="15" x14ac:dyDescent="0.25"/>
  <cols>
    <col min="1" max="1" width="7.28515625" customWidth="1"/>
    <col min="2" max="2" width="4.140625" customWidth="1"/>
    <col min="3" max="3" width="6.28515625" customWidth="1"/>
    <col min="4" max="4" width="8.28515625" customWidth="1"/>
    <col min="5" max="6" width="5.5703125" style="63" customWidth="1"/>
    <col min="7" max="7" width="8" style="63" customWidth="1"/>
    <col min="8" max="8" width="15.7109375" style="63" customWidth="1"/>
    <col min="9" max="9" width="6.5703125" style="63" customWidth="1"/>
    <col min="10" max="10" width="8" style="63" customWidth="1"/>
    <col min="11" max="11" width="15.7109375" style="63" customWidth="1"/>
    <col min="12" max="13" width="9.140625" style="63"/>
    <col min="14" max="14" width="7.7109375" style="63" customWidth="1"/>
    <col min="15" max="15" width="8.28515625" style="63" customWidth="1"/>
    <col min="16" max="17" width="9.7109375" style="63" customWidth="1"/>
    <col min="18" max="20" width="7.7109375" style="63" customWidth="1"/>
  </cols>
  <sheetData>
    <row r="1" spans="1:20" ht="16.5" customHeight="1" x14ac:dyDescent="0.25">
      <c r="A1" s="266" t="s">
        <v>80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20" ht="15.75" thickBot="1" x14ac:dyDescent="0.3">
      <c r="A2" s="207" t="s">
        <v>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1:20" ht="16.5" thickBot="1" x14ac:dyDescent="0.3">
      <c r="A3" s="2"/>
      <c r="B3" s="83"/>
      <c r="C3" s="284" t="s">
        <v>5</v>
      </c>
      <c r="D3" s="287" t="s">
        <v>6</v>
      </c>
      <c r="E3" s="212"/>
      <c r="F3" s="212"/>
      <c r="G3" s="212"/>
      <c r="H3" s="213"/>
      <c r="I3" s="287" t="s">
        <v>7</v>
      </c>
      <c r="J3" s="212"/>
      <c r="K3" s="213"/>
      <c r="L3" s="214" t="s">
        <v>8</v>
      </c>
      <c r="M3" s="215"/>
      <c r="N3" s="271" t="s">
        <v>88</v>
      </c>
      <c r="O3" s="272"/>
      <c r="P3" s="272"/>
      <c r="Q3" s="272"/>
      <c r="R3" s="272"/>
      <c r="S3" s="272"/>
      <c r="T3" s="272"/>
    </row>
    <row r="4" spans="1:20" ht="15.75" customHeight="1" thickBot="1" x14ac:dyDescent="0.3">
      <c r="A4" s="3"/>
      <c r="B4" s="84" t="s">
        <v>89</v>
      </c>
      <c r="C4" s="285"/>
      <c r="D4" s="273" t="s">
        <v>9</v>
      </c>
      <c r="E4" s="275" t="s">
        <v>10</v>
      </c>
      <c r="F4" s="276"/>
      <c r="G4" s="273" t="s">
        <v>11</v>
      </c>
      <c r="H4" s="277" t="s">
        <v>0</v>
      </c>
      <c r="I4" s="273" t="s">
        <v>12</v>
      </c>
      <c r="J4" s="273" t="s">
        <v>11</v>
      </c>
      <c r="K4" s="277" t="s">
        <v>0</v>
      </c>
      <c r="L4" s="273" t="s">
        <v>13</v>
      </c>
      <c r="M4" s="280" t="s">
        <v>14</v>
      </c>
      <c r="N4" s="78"/>
      <c r="O4" s="79" t="s">
        <v>81</v>
      </c>
      <c r="P4" s="268" t="s">
        <v>82</v>
      </c>
      <c r="Q4" s="270"/>
      <c r="R4" s="268" t="s">
        <v>83</v>
      </c>
      <c r="S4" s="269"/>
      <c r="T4" s="270"/>
    </row>
    <row r="5" spans="1:20" ht="15.75" thickBot="1" x14ac:dyDescent="0.3">
      <c r="A5" s="6"/>
      <c r="B5" s="85" t="s">
        <v>90</v>
      </c>
      <c r="C5" s="286"/>
      <c r="D5" s="274"/>
      <c r="E5" s="4" t="s">
        <v>15</v>
      </c>
      <c r="F5" s="4" t="s">
        <v>16</v>
      </c>
      <c r="G5" s="274"/>
      <c r="H5" s="278"/>
      <c r="I5" s="274"/>
      <c r="J5" s="274"/>
      <c r="K5" s="278"/>
      <c r="L5" s="274"/>
      <c r="M5" s="281"/>
      <c r="N5" s="78" t="s">
        <v>87</v>
      </c>
      <c r="O5" s="80" t="s">
        <v>1</v>
      </c>
      <c r="P5" s="77" t="s">
        <v>2</v>
      </c>
      <c r="Q5" s="81" t="s">
        <v>3</v>
      </c>
      <c r="R5" s="82" t="s">
        <v>84</v>
      </c>
      <c r="S5" s="82" t="s">
        <v>85</v>
      </c>
      <c r="T5" s="81" t="s">
        <v>86</v>
      </c>
    </row>
    <row r="6" spans="1:20" x14ac:dyDescent="0.25">
      <c r="A6" s="282" t="s">
        <v>17</v>
      </c>
      <c r="B6" s="9">
        <v>1</v>
      </c>
      <c r="C6" s="10">
        <v>1</v>
      </c>
      <c r="D6" s="11">
        <v>1</v>
      </c>
      <c r="E6" s="64">
        <v>0.89871820957384241</v>
      </c>
      <c r="F6" s="69">
        <v>2</v>
      </c>
      <c r="G6" s="64">
        <v>1</v>
      </c>
      <c r="H6" s="64">
        <v>0.21357148479148247</v>
      </c>
      <c r="I6" s="69">
        <v>2</v>
      </c>
      <c r="J6" s="64">
        <v>0</v>
      </c>
      <c r="K6" s="64">
        <v>98.807231072299061</v>
      </c>
      <c r="L6" s="64">
        <v>-8.0617997830027868</v>
      </c>
      <c r="M6" s="74">
        <v>0.30042062137876874</v>
      </c>
      <c r="N6" s="63">
        <v>1</v>
      </c>
      <c r="O6" s="63">
        <v>1</v>
      </c>
      <c r="P6" s="63">
        <v>-8.0617999999999999</v>
      </c>
      <c r="Q6" s="63">
        <v>0.30042099999999999</v>
      </c>
      <c r="R6" s="63">
        <v>1</v>
      </c>
      <c r="S6" s="63">
        <v>0</v>
      </c>
      <c r="T6" s="63">
        <v>0</v>
      </c>
    </row>
    <row r="7" spans="1:20" x14ac:dyDescent="0.25">
      <c r="A7" s="217"/>
      <c r="B7" s="12">
        <v>2</v>
      </c>
      <c r="C7" s="13">
        <v>1</v>
      </c>
      <c r="D7" s="14">
        <v>1</v>
      </c>
      <c r="E7" s="65">
        <v>0.53984484689465273</v>
      </c>
      <c r="F7" s="70">
        <v>2</v>
      </c>
      <c r="G7" s="65">
        <v>1</v>
      </c>
      <c r="H7" s="65">
        <v>1.2329470025474734</v>
      </c>
      <c r="I7" s="70">
        <v>2</v>
      </c>
      <c r="J7" s="65">
        <v>0</v>
      </c>
      <c r="K7" s="65">
        <v>80.172862873007645</v>
      </c>
      <c r="L7" s="65">
        <v>-7.1286877206995785</v>
      </c>
      <c r="M7" s="75">
        <v>-0.78666042572586137</v>
      </c>
      <c r="N7" s="63">
        <v>1</v>
      </c>
      <c r="O7" s="63">
        <v>1</v>
      </c>
      <c r="P7" s="63">
        <v>-7.1286880000000004</v>
      </c>
      <c r="Q7" s="63">
        <v>-0.78666000000000003</v>
      </c>
      <c r="R7" s="63">
        <v>1</v>
      </c>
      <c r="S7" s="63">
        <v>0</v>
      </c>
      <c r="T7" s="63">
        <v>0</v>
      </c>
    </row>
    <row r="8" spans="1:20" x14ac:dyDescent="0.25">
      <c r="A8" s="217"/>
      <c r="B8" s="12">
        <v>3</v>
      </c>
      <c r="C8" s="13">
        <v>1</v>
      </c>
      <c r="D8" s="14">
        <v>1</v>
      </c>
      <c r="E8" s="65">
        <v>0.88480884406289928</v>
      </c>
      <c r="F8" s="70">
        <v>2</v>
      </c>
      <c r="G8" s="65">
        <v>1</v>
      </c>
      <c r="H8" s="65">
        <v>0.24476730542745767</v>
      </c>
      <c r="I8" s="70">
        <v>2</v>
      </c>
      <c r="J8" s="65">
        <v>0</v>
      </c>
      <c r="K8" s="65">
        <v>86.980862371873798</v>
      </c>
      <c r="L8" s="65">
        <v>-7.4898279713425406</v>
      </c>
      <c r="M8" s="75">
        <v>-0.26538448756658761</v>
      </c>
      <c r="N8" s="63">
        <v>1</v>
      </c>
      <c r="O8" s="63">
        <v>1</v>
      </c>
      <c r="P8" s="63">
        <v>-7.4898280000000002</v>
      </c>
      <c r="Q8" s="63">
        <v>-0.26538400000000001</v>
      </c>
      <c r="R8" s="63">
        <v>1</v>
      </c>
      <c r="S8" s="63">
        <v>0</v>
      </c>
      <c r="T8" s="63">
        <v>0</v>
      </c>
    </row>
    <row r="9" spans="1:20" x14ac:dyDescent="0.25">
      <c r="A9" s="217"/>
      <c r="B9" s="12">
        <v>4</v>
      </c>
      <c r="C9" s="13">
        <v>1</v>
      </c>
      <c r="D9" s="14">
        <v>1</v>
      </c>
      <c r="E9" s="65">
        <v>0.49271509305525429</v>
      </c>
      <c r="F9" s="70">
        <v>2</v>
      </c>
      <c r="G9" s="65">
        <v>0.99999999999999978</v>
      </c>
      <c r="H9" s="65">
        <v>1.4156483530877657</v>
      </c>
      <c r="I9" s="70">
        <v>2</v>
      </c>
      <c r="J9" s="65">
        <v>1.2685363767429131E-16</v>
      </c>
      <c r="K9" s="65">
        <v>74.622643775654979</v>
      </c>
      <c r="L9" s="65">
        <v>-6.8132005692335582</v>
      </c>
      <c r="M9" s="75">
        <v>-0.67063106792596927</v>
      </c>
      <c r="N9" s="63">
        <v>1</v>
      </c>
      <c r="O9" s="63">
        <v>1</v>
      </c>
      <c r="P9" s="63">
        <v>-6.8132010000000003</v>
      </c>
      <c r="Q9" s="63">
        <v>-0.67063099999999998</v>
      </c>
      <c r="R9" s="63">
        <v>1</v>
      </c>
      <c r="S9" s="63">
        <v>0</v>
      </c>
      <c r="T9" s="63">
        <v>0</v>
      </c>
    </row>
    <row r="10" spans="1:20" x14ac:dyDescent="0.25">
      <c r="A10" s="217"/>
      <c r="B10" s="12">
        <v>5</v>
      </c>
      <c r="C10" s="13">
        <v>1</v>
      </c>
      <c r="D10" s="14">
        <v>1</v>
      </c>
      <c r="E10" s="65">
        <v>0.83321875915213972</v>
      </c>
      <c r="F10" s="70">
        <v>2</v>
      </c>
      <c r="G10" s="65">
        <v>1</v>
      </c>
      <c r="H10" s="65">
        <v>0.36491811052773654</v>
      </c>
      <c r="I10" s="70">
        <v>2</v>
      </c>
      <c r="J10" s="65">
        <v>0</v>
      </c>
      <c r="K10" s="65">
        <v>100.69245830031748</v>
      </c>
      <c r="L10" s="65">
        <v>-8.1323093255461743</v>
      </c>
      <c r="M10" s="75">
        <v>0.51446252995694375</v>
      </c>
      <c r="N10" s="63">
        <v>1</v>
      </c>
      <c r="O10" s="63">
        <v>1</v>
      </c>
      <c r="P10" s="63">
        <v>-8.1323089999999993</v>
      </c>
      <c r="Q10" s="63">
        <v>0.514463</v>
      </c>
      <c r="R10" s="63">
        <v>1</v>
      </c>
      <c r="S10" s="63">
        <v>0</v>
      </c>
      <c r="T10" s="63">
        <v>0</v>
      </c>
    </row>
    <row r="11" spans="1:20" x14ac:dyDescent="0.25">
      <c r="A11" s="217"/>
      <c r="B11" s="12">
        <v>6</v>
      </c>
      <c r="C11" s="13">
        <v>1</v>
      </c>
      <c r="D11" s="14">
        <v>1</v>
      </c>
      <c r="E11" s="65">
        <v>0.45774573146590375</v>
      </c>
      <c r="F11" s="70">
        <v>2</v>
      </c>
      <c r="G11" s="65">
        <v>1</v>
      </c>
      <c r="H11" s="65">
        <v>1.5628828410090416</v>
      </c>
      <c r="I11" s="70">
        <v>2</v>
      </c>
      <c r="J11" s="65">
        <v>0</v>
      </c>
      <c r="K11" s="65">
        <v>95.558095576227913</v>
      </c>
      <c r="L11" s="65">
        <v>-7.7019467443254328</v>
      </c>
      <c r="M11" s="75">
        <v>1.4617209674929714</v>
      </c>
      <c r="N11" s="63">
        <v>1</v>
      </c>
      <c r="O11" s="63">
        <v>1</v>
      </c>
      <c r="P11" s="63">
        <v>-7.7019469999999997</v>
      </c>
      <c r="Q11" s="63">
        <v>1.461721</v>
      </c>
      <c r="R11" s="63">
        <v>1</v>
      </c>
      <c r="S11" s="63">
        <v>0</v>
      </c>
      <c r="T11" s="63">
        <v>0</v>
      </c>
    </row>
    <row r="12" spans="1:20" x14ac:dyDescent="0.25">
      <c r="A12" s="217"/>
      <c r="B12" s="12">
        <v>7</v>
      </c>
      <c r="C12" s="13">
        <v>1</v>
      </c>
      <c r="D12" s="14">
        <v>1</v>
      </c>
      <c r="E12" s="65">
        <v>0.91584860729388085</v>
      </c>
      <c r="F12" s="70">
        <v>2</v>
      </c>
      <c r="G12" s="65">
        <v>1</v>
      </c>
      <c r="H12" s="65">
        <v>0.17580840769522582</v>
      </c>
      <c r="I12" s="70">
        <v>2</v>
      </c>
      <c r="J12" s="65">
        <v>0</v>
      </c>
      <c r="K12" s="65">
        <v>82.853910220266485</v>
      </c>
      <c r="L12" s="65">
        <v>-7.2126176242154312</v>
      </c>
      <c r="M12" s="75">
        <v>0.35583620877277666</v>
      </c>
      <c r="N12" s="63">
        <v>1</v>
      </c>
      <c r="O12" s="63">
        <v>1</v>
      </c>
      <c r="P12" s="63">
        <v>-7.212618</v>
      </c>
      <c r="Q12" s="63">
        <v>0.35583599999999999</v>
      </c>
      <c r="R12" s="63">
        <v>1</v>
      </c>
      <c r="S12" s="63">
        <v>0</v>
      </c>
      <c r="T12" s="63">
        <v>0</v>
      </c>
    </row>
    <row r="13" spans="1:20" x14ac:dyDescent="0.25">
      <c r="A13" s="217"/>
      <c r="B13" s="12">
        <v>8</v>
      </c>
      <c r="C13" s="13">
        <v>1</v>
      </c>
      <c r="D13" s="14">
        <v>1</v>
      </c>
      <c r="E13" s="65">
        <v>0.97461353308367593</v>
      </c>
      <c r="F13" s="70">
        <v>2</v>
      </c>
      <c r="G13" s="65">
        <v>1</v>
      </c>
      <c r="H13" s="65">
        <v>5.1428525773170128E-2</v>
      </c>
      <c r="I13" s="70">
        <v>2</v>
      </c>
      <c r="J13" s="65">
        <v>0</v>
      </c>
      <c r="K13" s="65">
        <v>89.444406460823444</v>
      </c>
      <c r="L13" s="65">
        <v>-7.6052935464499916</v>
      </c>
      <c r="M13" s="75">
        <v>-1.1633837977689141E-2</v>
      </c>
      <c r="N13" s="63">
        <v>1</v>
      </c>
      <c r="O13" s="63">
        <v>1</v>
      </c>
      <c r="P13" s="63">
        <v>-7.6052939999999998</v>
      </c>
      <c r="Q13" s="63">
        <v>-1.1634E-2</v>
      </c>
      <c r="R13" s="63">
        <v>1</v>
      </c>
      <c r="S13" s="63">
        <v>0</v>
      </c>
      <c r="T13" s="63">
        <v>0</v>
      </c>
    </row>
    <row r="14" spans="1:20" x14ac:dyDescent="0.25">
      <c r="A14" s="217"/>
      <c r="B14" s="12">
        <v>9</v>
      </c>
      <c r="C14" s="13">
        <v>1</v>
      </c>
      <c r="D14" s="14">
        <v>1</v>
      </c>
      <c r="E14" s="65">
        <v>0.27118066530312013</v>
      </c>
      <c r="F14" s="70">
        <v>2</v>
      </c>
      <c r="G14" s="65">
        <v>0.999999999999998</v>
      </c>
      <c r="H14" s="65">
        <v>2.6099400371749213</v>
      </c>
      <c r="I14" s="70">
        <v>2</v>
      </c>
      <c r="J14" s="65">
        <v>1.9028130596759814E-15</v>
      </c>
      <c r="K14" s="65">
        <v>70.400826129093034</v>
      </c>
      <c r="L14" s="65">
        <v>-6.5605515927965303</v>
      </c>
      <c r="M14" s="75">
        <v>-1.0151636236301129</v>
      </c>
      <c r="N14" s="63">
        <v>1</v>
      </c>
      <c r="O14" s="63">
        <v>1</v>
      </c>
      <c r="P14" s="63">
        <v>-6.5605520000000004</v>
      </c>
      <c r="Q14" s="63">
        <v>-1.015164</v>
      </c>
      <c r="R14" s="63">
        <v>1</v>
      </c>
      <c r="S14" s="63">
        <v>0</v>
      </c>
      <c r="T14" s="63">
        <v>0</v>
      </c>
    </row>
    <row r="15" spans="1:20" x14ac:dyDescent="0.25">
      <c r="A15" s="217"/>
      <c r="B15" s="12">
        <v>10</v>
      </c>
      <c r="C15" s="13">
        <v>1</v>
      </c>
      <c r="D15" s="14">
        <v>1</v>
      </c>
      <c r="E15" s="65">
        <v>0.4913304797101341</v>
      </c>
      <c r="F15" s="70">
        <v>2</v>
      </c>
      <c r="G15" s="65">
        <v>1</v>
      </c>
      <c r="H15" s="65">
        <v>1.4212766056695798</v>
      </c>
      <c r="I15" s="70">
        <v>2</v>
      </c>
      <c r="J15" s="65">
        <v>0</v>
      </c>
      <c r="K15" s="65">
        <v>84.102374612760997</v>
      </c>
      <c r="L15" s="65">
        <v>-7.3430598927976964</v>
      </c>
      <c r="M15" s="75">
        <v>-0.94731920856119056</v>
      </c>
      <c r="N15" s="63">
        <v>1</v>
      </c>
      <c r="O15" s="63">
        <v>1</v>
      </c>
      <c r="P15" s="63">
        <v>-7.3430600000000004</v>
      </c>
      <c r="Q15" s="63">
        <v>-0.94731900000000002</v>
      </c>
      <c r="R15" s="63">
        <v>1</v>
      </c>
      <c r="S15" s="63">
        <v>0</v>
      </c>
      <c r="T15" s="63">
        <v>0</v>
      </c>
    </row>
    <row r="16" spans="1:20" x14ac:dyDescent="0.25">
      <c r="A16" s="217"/>
      <c r="B16" s="12">
        <v>11</v>
      </c>
      <c r="C16" s="13">
        <v>1</v>
      </c>
      <c r="D16" s="14">
        <v>1</v>
      </c>
      <c r="E16" s="65">
        <v>0.66678142670545038</v>
      </c>
      <c r="F16" s="70">
        <v>2</v>
      </c>
      <c r="G16" s="65">
        <v>1</v>
      </c>
      <c r="H16" s="65">
        <v>0.81058596572877728</v>
      </c>
      <c r="I16" s="70">
        <v>2</v>
      </c>
      <c r="J16" s="65">
        <v>0</v>
      </c>
      <c r="K16" s="65">
        <v>106.38954641326215</v>
      </c>
      <c r="L16" s="65">
        <v>-8.3973865236664267</v>
      </c>
      <c r="M16" s="75">
        <v>0.64736339197059189</v>
      </c>
      <c r="N16" s="63">
        <v>1</v>
      </c>
      <c r="O16" s="63">
        <v>1</v>
      </c>
      <c r="P16" s="63">
        <v>-8.3973870000000002</v>
      </c>
      <c r="Q16" s="63">
        <v>0.64736300000000002</v>
      </c>
      <c r="R16" s="63">
        <v>1</v>
      </c>
      <c r="S16" s="63">
        <v>0</v>
      </c>
      <c r="T16" s="63">
        <v>0</v>
      </c>
    </row>
    <row r="17" spans="1:20" x14ac:dyDescent="0.25">
      <c r="A17" s="217"/>
      <c r="B17" s="12">
        <v>12</v>
      </c>
      <c r="C17" s="13">
        <v>1</v>
      </c>
      <c r="D17" s="14">
        <v>1</v>
      </c>
      <c r="E17" s="65">
        <v>0.87973859222911233</v>
      </c>
      <c r="F17" s="70">
        <v>2</v>
      </c>
      <c r="G17" s="65">
        <v>1</v>
      </c>
      <c r="H17" s="65">
        <v>0.2562609398486963</v>
      </c>
      <c r="I17" s="70">
        <v>2</v>
      </c>
      <c r="J17" s="65">
        <v>0</v>
      </c>
      <c r="K17" s="65">
        <v>82.182437824723834</v>
      </c>
      <c r="L17" s="65">
        <v>-7.2192968524405838</v>
      </c>
      <c r="M17" s="75">
        <v>-0.109646388755972</v>
      </c>
      <c r="N17" s="63">
        <v>1</v>
      </c>
      <c r="O17" s="63">
        <v>1</v>
      </c>
      <c r="P17" s="63">
        <v>-7.2192970000000001</v>
      </c>
      <c r="Q17" s="63">
        <v>-0.10964599999999999</v>
      </c>
      <c r="R17" s="63">
        <v>1</v>
      </c>
      <c r="S17" s="63">
        <v>0</v>
      </c>
      <c r="T17" s="63">
        <v>0</v>
      </c>
    </row>
    <row r="18" spans="1:20" x14ac:dyDescent="0.25">
      <c r="A18" s="217"/>
      <c r="B18" s="12">
        <v>13</v>
      </c>
      <c r="C18" s="13">
        <v>1</v>
      </c>
      <c r="D18" s="14">
        <v>1</v>
      </c>
      <c r="E18" s="65">
        <v>0.41934758695534469</v>
      </c>
      <c r="F18" s="70">
        <v>2</v>
      </c>
      <c r="G18" s="65">
        <v>1</v>
      </c>
      <c r="H18" s="65">
        <v>1.7381102796361525</v>
      </c>
      <c r="I18" s="70">
        <v>2</v>
      </c>
      <c r="J18" s="65">
        <v>0</v>
      </c>
      <c r="K18" s="65">
        <v>83.875362617113908</v>
      </c>
      <c r="L18" s="65">
        <v>-7.3267959873572748</v>
      </c>
      <c r="M18" s="75">
        <v>-1.0729894259118005</v>
      </c>
      <c r="N18" s="63">
        <v>1</v>
      </c>
      <c r="O18" s="63">
        <v>1</v>
      </c>
      <c r="P18" s="63">
        <v>-7.3267959999999999</v>
      </c>
      <c r="Q18" s="63">
        <v>-1.072989</v>
      </c>
      <c r="R18" s="63">
        <v>1</v>
      </c>
      <c r="S18" s="63">
        <v>0</v>
      </c>
      <c r="T18" s="63">
        <v>0</v>
      </c>
    </row>
    <row r="19" spans="1:20" x14ac:dyDescent="0.25">
      <c r="A19" s="217"/>
      <c r="B19" s="12">
        <v>14</v>
      </c>
      <c r="C19" s="13">
        <v>1</v>
      </c>
      <c r="D19" s="14">
        <v>1</v>
      </c>
      <c r="E19" s="65">
        <v>0.59367318299107452</v>
      </c>
      <c r="F19" s="70">
        <v>2</v>
      </c>
      <c r="G19" s="65">
        <v>1</v>
      </c>
      <c r="H19" s="65">
        <v>1.0428526160362341</v>
      </c>
      <c r="I19" s="70">
        <v>2</v>
      </c>
      <c r="J19" s="65">
        <v>0</v>
      </c>
      <c r="K19" s="65">
        <v>88.31940128089623</v>
      </c>
      <c r="L19" s="65">
        <v>-7.572470662892786</v>
      </c>
      <c r="M19" s="75">
        <v>-0.80546413734142608</v>
      </c>
      <c r="N19" s="63">
        <v>1</v>
      </c>
      <c r="O19" s="63">
        <v>1</v>
      </c>
      <c r="P19" s="63">
        <v>-7.5724710000000002</v>
      </c>
      <c r="Q19" s="63">
        <v>-0.80546399999999996</v>
      </c>
      <c r="R19" s="63">
        <v>1</v>
      </c>
      <c r="S19" s="63">
        <v>0</v>
      </c>
      <c r="T19" s="63">
        <v>0</v>
      </c>
    </row>
    <row r="20" spans="1:20" x14ac:dyDescent="0.25">
      <c r="A20" s="217"/>
      <c r="B20" s="12">
        <v>15</v>
      </c>
      <c r="C20" s="13">
        <v>1</v>
      </c>
      <c r="D20" s="14">
        <v>1</v>
      </c>
      <c r="E20" s="65">
        <v>3.1638556695237803E-2</v>
      </c>
      <c r="F20" s="70">
        <v>2</v>
      </c>
      <c r="G20" s="65">
        <v>1</v>
      </c>
      <c r="H20" s="65">
        <v>6.9067575071642571</v>
      </c>
      <c r="I20" s="70">
        <v>2</v>
      </c>
      <c r="J20" s="65">
        <v>0</v>
      </c>
      <c r="K20" s="65">
        <v>141.65695444144615</v>
      </c>
      <c r="L20" s="65">
        <v>-9.8498429975514199</v>
      </c>
      <c r="M20" s="75">
        <v>1.5859369849276439</v>
      </c>
      <c r="N20" s="63">
        <v>1</v>
      </c>
      <c r="O20" s="63">
        <v>1</v>
      </c>
      <c r="P20" s="63">
        <v>-9.8498429999999999</v>
      </c>
      <c r="Q20" s="63">
        <v>1.5859369999999999</v>
      </c>
      <c r="R20" s="63">
        <v>1</v>
      </c>
      <c r="S20" s="63">
        <v>0</v>
      </c>
      <c r="T20" s="63">
        <v>0</v>
      </c>
    </row>
    <row r="21" spans="1:20" x14ac:dyDescent="0.25">
      <c r="A21" s="217"/>
      <c r="B21" s="12">
        <v>16</v>
      </c>
      <c r="C21" s="13">
        <v>1</v>
      </c>
      <c r="D21" s="14">
        <v>1</v>
      </c>
      <c r="E21" s="65">
        <v>1.2479704978531002E-2</v>
      </c>
      <c r="F21" s="70">
        <v>2</v>
      </c>
      <c r="G21" s="65">
        <v>1</v>
      </c>
      <c r="H21" s="65">
        <v>8.7673031117221178</v>
      </c>
      <c r="I21" s="70">
        <v>2</v>
      </c>
      <c r="J21" s="65">
        <v>0</v>
      </c>
      <c r="K21" s="65">
        <v>132.64228707620873</v>
      </c>
      <c r="L21" s="65">
        <v>-9.1582389019676267</v>
      </c>
      <c r="M21" s="75">
        <v>2.7375964714911296</v>
      </c>
      <c r="N21" s="63">
        <v>1</v>
      </c>
      <c r="O21" s="63">
        <v>1</v>
      </c>
      <c r="P21" s="63">
        <v>-9.158239</v>
      </c>
      <c r="Q21" s="63">
        <v>2.7375959999999999</v>
      </c>
      <c r="R21" s="63">
        <v>1</v>
      </c>
      <c r="S21" s="63">
        <v>0</v>
      </c>
      <c r="T21" s="63">
        <v>0</v>
      </c>
    </row>
    <row r="22" spans="1:20" x14ac:dyDescent="0.25">
      <c r="A22" s="217"/>
      <c r="B22" s="12">
        <v>17</v>
      </c>
      <c r="C22" s="13">
        <v>1</v>
      </c>
      <c r="D22" s="14">
        <v>1</v>
      </c>
      <c r="E22" s="65">
        <v>0.16757808817071146</v>
      </c>
      <c r="F22" s="70">
        <v>2</v>
      </c>
      <c r="G22" s="65">
        <v>1</v>
      </c>
      <c r="H22" s="65">
        <v>3.5726116766389167</v>
      </c>
      <c r="I22" s="70">
        <v>2</v>
      </c>
      <c r="J22" s="65">
        <v>0</v>
      </c>
      <c r="K22" s="65">
        <v>114.8814963775451</v>
      </c>
      <c r="L22" s="65">
        <v>-8.5824314065501817</v>
      </c>
      <c r="M22" s="75">
        <v>1.834489451504667</v>
      </c>
      <c r="N22" s="63">
        <v>1</v>
      </c>
      <c r="O22" s="63">
        <v>1</v>
      </c>
      <c r="P22" s="63">
        <v>-8.5824309999999997</v>
      </c>
      <c r="Q22" s="63">
        <v>1.834489</v>
      </c>
      <c r="R22" s="63">
        <v>1</v>
      </c>
      <c r="S22" s="63">
        <v>0</v>
      </c>
      <c r="T22" s="63">
        <v>0</v>
      </c>
    </row>
    <row r="23" spans="1:20" x14ac:dyDescent="0.25">
      <c r="A23" s="217"/>
      <c r="B23" s="12">
        <v>18</v>
      </c>
      <c r="C23" s="13">
        <v>1</v>
      </c>
      <c r="D23" s="14">
        <v>1</v>
      </c>
      <c r="E23" s="65">
        <v>0.92021512680367423</v>
      </c>
      <c r="F23" s="70">
        <v>2</v>
      </c>
      <c r="G23" s="65">
        <v>1</v>
      </c>
      <c r="H23" s="65">
        <v>0.16629560558316803</v>
      </c>
      <c r="I23" s="70">
        <v>2</v>
      </c>
      <c r="J23" s="65">
        <v>0</v>
      </c>
      <c r="K23" s="65">
        <v>93.993427196696516</v>
      </c>
      <c r="L23" s="65">
        <v>-7.7807537521184802</v>
      </c>
      <c r="M23" s="75">
        <v>0.58433940667702833</v>
      </c>
      <c r="N23" s="63">
        <v>1</v>
      </c>
      <c r="O23" s="63">
        <v>1</v>
      </c>
      <c r="P23" s="63">
        <v>-7.7807539999999999</v>
      </c>
      <c r="Q23" s="63">
        <v>0.58433900000000005</v>
      </c>
      <c r="R23" s="63">
        <v>1</v>
      </c>
      <c r="S23" s="63">
        <v>0</v>
      </c>
      <c r="T23" s="63">
        <v>0</v>
      </c>
    </row>
    <row r="24" spans="1:20" x14ac:dyDescent="0.25">
      <c r="A24" s="217"/>
      <c r="B24" s="12">
        <v>19</v>
      </c>
      <c r="C24" s="13">
        <v>1</v>
      </c>
      <c r="D24" s="14">
        <v>1</v>
      </c>
      <c r="E24" s="65">
        <v>0.673916779474107</v>
      </c>
      <c r="F24" s="70">
        <v>2</v>
      </c>
      <c r="G24" s="65">
        <v>1</v>
      </c>
      <c r="H24" s="65">
        <v>0.78929729656708714</v>
      </c>
      <c r="I24" s="70">
        <v>2</v>
      </c>
      <c r="J24" s="65">
        <v>0</v>
      </c>
      <c r="K24" s="65">
        <v>100.95554048465132</v>
      </c>
      <c r="L24" s="65">
        <v>-8.0783587611195724</v>
      </c>
      <c r="M24" s="75">
        <v>0.9685807033918955</v>
      </c>
      <c r="N24" s="63">
        <v>1</v>
      </c>
      <c r="O24" s="63">
        <v>1</v>
      </c>
      <c r="P24" s="63">
        <v>-8.0783590000000007</v>
      </c>
      <c r="Q24" s="63">
        <v>0.96858100000000003</v>
      </c>
      <c r="R24" s="63">
        <v>1</v>
      </c>
      <c r="S24" s="63">
        <v>0</v>
      </c>
      <c r="T24" s="63">
        <v>0</v>
      </c>
    </row>
    <row r="25" spans="1:20" x14ac:dyDescent="0.25">
      <c r="A25" s="217"/>
      <c r="B25" s="12">
        <v>20</v>
      </c>
      <c r="C25" s="13">
        <v>1</v>
      </c>
      <c r="D25" s="14">
        <v>1</v>
      </c>
      <c r="E25" s="65">
        <v>0.59834086337234438</v>
      </c>
      <c r="F25" s="70">
        <v>2</v>
      </c>
      <c r="G25" s="65">
        <v>1</v>
      </c>
      <c r="H25" s="65">
        <v>1.0271893635672829</v>
      </c>
      <c r="I25" s="70">
        <v>2</v>
      </c>
      <c r="J25" s="65">
        <v>0</v>
      </c>
      <c r="K25" s="65">
        <v>100.43511935823526</v>
      </c>
      <c r="L25" s="65">
        <v>-8.0209745068722853</v>
      </c>
      <c r="M25" s="75">
        <v>1.1405036560716666</v>
      </c>
      <c r="N25" s="63">
        <v>1</v>
      </c>
      <c r="O25" s="63">
        <v>1</v>
      </c>
      <c r="P25" s="63">
        <v>-8.020975</v>
      </c>
      <c r="Q25" s="63">
        <v>1.140504</v>
      </c>
      <c r="R25" s="63">
        <v>1</v>
      </c>
      <c r="S25" s="63">
        <v>0</v>
      </c>
      <c r="T25" s="63">
        <v>0</v>
      </c>
    </row>
    <row r="26" spans="1:20" x14ac:dyDescent="0.25">
      <c r="A26" s="217"/>
      <c r="B26" s="12">
        <v>21</v>
      </c>
      <c r="C26" s="13">
        <v>1</v>
      </c>
      <c r="D26" s="14">
        <v>1</v>
      </c>
      <c r="E26" s="65">
        <v>0.91617460480263269</v>
      </c>
      <c r="F26" s="70">
        <v>2</v>
      </c>
      <c r="G26" s="65">
        <v>1</v>
      </c>
      <c r="H26" s="65">
        <v>0.1750966317525626</v>
      </c>
      <c r="I26" s="70">
        <v>2</v>
      </c>
      <c r="J26" s="65">
        <v>0</v>
      </c>
      <c r="K26" s="65">
        <v>87.1880047014658</v>
      </c>
      <c r="L26" s="65">
        <v>-7.4968022722440582</v>
      </c>
      <c r="M26" s="75">
        <v>-0.18837722043281918</v>
      </c>
      <c r="N26" s="63">
        <v>1</v>
      </c>
      <c r="O26" s="63">
        <v>1</v>
      </c>
      <c r="P26" s="63">
        <v>-7.4968019999999997</v>
      </c>
      <c r="Q26" s="63">
        <v>-0.18837699999999999</v>
      </c>
      <c r="R26" s="63">
        <v>1</v>
      </c>
      <c r="S26" s="63">
        <v>0</v>
      </c>
      <c r="T26" s="63">
        <v>0</v>
      </c>
    </row>
    <row r="27" spans="1:20" x14ac:dyDescent="0.25">
      <c r="A27" s="217"/>
      <c r="B27" s="12">
        <v>22</v>
      </c>
      <c r="C27" s="13">
        <v>1</v>
      </c>
      <c r="D27" s="14">
        <v>1</v>
      </c>
      <c r="E27" s="65">
        <v>0.61073877119231734</v>
      </c>
      <c r="F27" s="70">
        <v>2</v>
      </c>
      <c r="G27" s="65">
        <v>1</v>
      </c>
      <c r="H27" s="65">
        <v>0.9861719085797942</v>
      </c>
      <c r="I27" s="70">
        <v>2</v>
      </c>
      <c r="J27" s="65">
        <v>0</v>
      </c>
      <c r="K27" s="65">
        <v>92.324501775194719</v>
      </c>
      <c r="L27" s="65">
        <v>-7.586481169217981</v>
      </c>
      <c r="M27" s="75">
        <v>1.2079703179040728</v>
      </c>
      <c r="N27" s="63">
        <v>1</v>
      </c>
      <c r="O27" s="63">
        <v>1</v>
      </c>
      <c r="P27" s="63">
        <v>-7.586481</v>
      </c>
      <c r="Q27" s="63">
        <v>1.20797</v>
      </c>
      <c r="R27" s="63">
        <v>1</v>
      </c>
      <c r="S27" s="63">
        <v>0</v>
      </c>
      <c r="T27" s="63">
        <v>0</v>
      </c>
    </row>
    <row r="28" spans="1:20" x14ac:dyDescent="0.25">
      <c r="A28" s="217"/>
      <c r="B28" s="12">
        <v>23</v>
      </c>
      <c r="C28" s="13">
        <v>1</v>
      </c>
      <c r="D28" s="14">
        <v>1</v>
      </c>
      <c r="E28" s="65">
        <v>0.45132631206210949</v>
      </c>
      <c r="F28" s="70">
        <v>2</v>
      </c>
      <c r="G28" s="65">
        <v>1</v>
      </c>
      <c r="H28" s="65">
        <v>1.591129342059916</v>
      </c>
      <c r="I28" s="70">
        <v>2</v>
      </c>
      <c r="J28" s="65">
        <v>0</v>
      </c>
      <c r="K28" s="65">
        <v>112.95557538003037</v>
      </c>
      <c r="L28" s="65">
        <v>-8.6810429308644821</v>
      </c>
      <c r="M28" s="75">
        <v>0.87759015441792154</v>
      </c>
      <c r="N28" s="63">
        <v>1</v>
      </c>
      <c r="O28" s="63">
        <v>1</v>
      </c>
      <c r="P28" s="63">
        <v>-8.6810430000000007</v>
      </c>
      <c r="Q28" s="63">
        <v>0.87758999999999998</v>
      </c>
      <c r="R28" s="63">
        <v>1</v>
      </c>
      <c r="S28" s="63">
        <v>0</v>
      </c>
      <c r="T28" s="63">
        <v>0</v>
      </c>
    </row>
    <row r="29" spans="1:20" x14ac:dyDescent="0.25">
      <c r="A29" s="217"/>
      <c r="B29" s="12">
        <v>24</v>
      </c>
      <c r="C29" s="13">
        <v>1</v>
      </c>
      <c r="D29" s="14">
        <v>1</v>
      </c>
      <c r="E29" s="65">
        <v>0.38873841572581991</v>
      </c>
      <c r="F29" s="70">
        <v>2</v>
      </c>
      <c r="G29" s="65">
        <v>0.99999999999999112</v>
      </c>
      <c r="H29" s="65">
        <v>1.8896972294174228</v>
      </c>
      <c r="I29" s="70">
        <v>2</v>
      </c>
      <c r="J29" s="65">
        <v>8.9123478542232175E-15</v>
      </c>
      <c r="K29" s="65">
        <v>66.592374590159167</v>
      </c>
      <c r="L29" s="65">
        <v>-6.251403580141309</v>
      </c>
      <c r="M29" s="75">
        <v>0.439696367333067</v>
      </c>
      <c r="N29" s="63">
        <v>1</v>
      </c>
      <c r="O29" s="63">
        <v>1</v>
      </c>
      <c r="P29" s="63">
        <v>-6.251404</v>
      </c>
      <c r="Q29" s="63">
        <v>0.43969599999999998</v>
      </c>
      <c r="R29" s="63">
        <v>1</v>
      </c>
      <c r="S29" s="63">
        <v>0</v>
      </c>
      <c r="T29" s="63">
        <v>0</v>
      </c>
    </row>
    <row r="30" spans="1:20" x14ac:dyDescent="0.25">
      <c r="A30" s="217"/>
      <c r="B30" s="12">
        <v>25</v>
      </c>
      <c r="C30" s="13">
        <v>1</v>
      </c>
      <c r="D30" s="14">
        <v>1</v>
      </c>
      <c r="E30" s="65">
        <v>0.48071834767732008</v>
      </c>
      <c r="F30" s="70">
        <v>2</v>
      </c>
      <c r="G30" s="65">
        <v>0.99999999999999889</v>
      </c>
      <c r="H30" s="65">
        <v>1.464947472291027</v>
      </c>
      <c r="I30" s="70">
        <v>2</v>
      </c>
      <c r="J30" s="65">
        <v>1.0707024619958514E-15</v>
      </c>
      <c r="K30" s="65">
        <v>70.405870382900702</v>
      </c>
      <c r="L30" s="65">
        <v>-6.5589333557720231</v>
      </c>
      <c r="M30" s="75">
        <v>-0.38922275176474358</v>
      </c>
      <c r="N30" s="63">
        <v>1</v>
      </c>
      <c r="O30" s="63">
        <v>1</v>
      </c>
      <c r="P30" s="63">
        <v>-6.5589329999999997</v>
      </c>
      <c r="Q30" s="63">
        <v>-0.38922299999999999</v>
      </c>
      <c r="R30" s="63">
        <v>1</v>
      </c>
      <c r="S30" s="63">
        <v>0</v>
      </c>
      <c r="T30" s="63">
        <v>0</v>
      </c>
    </row>
    <row r="31" spans="1:20" x14ac:dyDescent="0.25">
      <c r="A31" s="217"/>
      <c r="B31" s="12">
        <v>26</v>
      </c>
      <c r="C31" s="13">
        <v>1</v>
      </c>
      <c r="D31" s="14">
        <v>1</v>
      </c>
      <c r="E31" s="65">
        <v>0.34901112108371196</v>
      </c>
      <c r="F31" s="70">
        <v>2</v>
      </c>
      <c r="G31" s="65">
        <v>0.99999999999999978</v>
      </c>
      <c r="H31" s="65">
        <v>2.1053029834360624</v>
      </c>
      <c r="I31" s="70">
        <v>2</v>
      </c>
      <c r="J31" s="65">
        <v>2.4973390359865517E-16</v>
      </c>
      <c r="K31" s="65">
        <v>73.957574400429237</v>
      </c>
      <c r="L31" s="65">
        <v>-6.7713831538138143</v>
      </c>
      <c r="M31" s="75">
        <v>-0.97063445284402994</v>
      </c>
      <c r="N31" s="63">
        <v>1</v>
      </c>
      <c r="O31" s="63">
        <v>1</v>
      </c>
      <c r="P31" s="63">
        <v>-6.7713830000000002</v>
      </c>
      <c r="Q31" s="63">
        <v>-0.970634</v>
      </c>
      <c r="R31" s="63">
        <v>1</v>
      </c>
      <c r="S31" s="63">
        <v>0</v>
      </c>
      <c r="T31" s="63">
        <v>0</v>
      </c>
    </row>
    <row r="32" spans="1:20" x14ac:dyDescent="0.25">
      <c r="A32" s="217"/>
      <c r="B32" s="12">
        <v>27</v>
      </c>
      <c r="C32" s="13">
        <v>1</v>
      </c>
      <c r="D32" s="14">
        <v>1</v>
      </c>
      <c r="E32" s="65">
        <v>0.71286914240379096</v>
      </c>
      <c r="F32" s="70">
        <v>2</v>
      </c>
      <c r="G32" s="65">
        <v>1</v>
      </c>
      <c r="H32" s="65">
        <v>0.67691481280437971</v>
      </c>
      <c r="I32" s="70">
        <v>2</v>
      </c>
      <c r="J32" s="65">
        <v>0</v>
      </c>
      <c r="K32" s="65">
        <v>76.20841876364436</v>
      </c>
      <c r="L32" s="65">
        <v>-6.8230803191251903</v>
      </c>
      <c r="M32" s="75">
        <v>0.4630116116159062</v>
      </c>
      <c r="N32" s="63">
        <v>1</v>
      </c>
      <c r="O32" s="63">
        <v>1</v>
      </c>
      <c r="P32" s="63">
        <v>-6.82308</v>
      </c>
      <c r="Q32" s="63">
        <v>0.46301199999999998</v>
      </c>
      <c r="R32" s="63">
        <v>1</v>
      </c>
      <c r="S32" s="63">
        <v>0</v>
      </c>
      <c r="T32" s="63">
        <v>0</v>
      </c>
    </row>
    <row r="33" spans="1:20" x14ac:dyDescent="0.25">
      <c r="A33" s="217"/>
      <c r="B33" s="12">
        <v>28</v>
      </c>
      <c r="C33" s="13">
        <v>1</v>
      </c>
      <c r="D33" s="14">
        <v>1</v>
      </c>
      <c r="E33" s="65">
        <v>0.95097756281317791</v>
      </c>
      <c r="F33" s="70">
        <v>2</v>
      </c>
      <c r="G33" s="65">
        <v>1</v>
      </c>
      <c r="H33" s="65">
        <v>0.10052961994291384</v>
      </c>
      <c r="I33" s="70">
        <v>2</v>
      </c>
      <c r="J33" s="65">
        <v>0</v>
      </c>
      <c r="K33" s="65">
        <v>95.934962745405315</v>
      </c>
      <c r="L33" s="65">
        <v>-7.9246163816732098</v>
      </c>
      <c r="M33" s="75">
        <v>0.20963871526352418</v>
      </c>
      <c r="N33" s="63">
        <v>1</v>
      </c>
      <c r="O33" s="63">
        <v>1</v>
      </c>
      <c r="P33" s="63">
        <v>-7.9246160000000003</v>
      </c>
      <c r="Q33" s="63">
        <v>0.20963899999999999</v>
      </c>
      <c r="R33" s="63">
        <v>1</v>
      </c>
      <c r="S33" s="63">
        <v>0</v>
      </c>
      <c r="T33" s="63">
        <v>0</v>
      </c>
    </row>
    <row r="34" spans="1:20" x14ac:dyDescent="0.25">
      <c r="A34" s="217"/>
      <c r="B34" s="12">
        <v>29</v>
      </c>
      <c r="C34" s="13">
        <v>1</v>
      </c>
      <c r="D34" s="14">
        <v>1</v>
      </c>
      <c r="E34" s="65">
        <v>0.92136596663280435</v>
      </c>
      <c r="F34" s="70">
        <v>2</v>
      </c>
      <c r="G34" s="65">
        <v>1</v>
      </c>
      <c r="H34" s="65">
        <v>0.16379592749015959</v>
      </c>
      <c r="I34" s="70">
        <v>2</v>
      </c>
      <c r="J34" s="65">
        <v>0</v>
      </c>
      <c r="K34" s="65">
        <v>97.023574912715574</v>
      </c>
      <c r="L34" s="65">
        <v>-7.9912902404593993</v>
      </c>
      <c r="M34" s="75">
        <v>8.6378712800593727E-2</v>
      </c>
      <c r="N34" s="63">
        <v>1</v>
      </c>
      <c r="O34" s="63">
        <v>1</v>
      </c>
      <c r="P34" s="63">
        <v>-7.9912900000000002</v>
      </c>
      <c r="Q34" s="63">
        <v>8.6378999999999997E-2</v>
      </c>
      <c r="R34" s="63">
        <v>1</v>
      </c>
      <c r="S34" s="63">
        <v>0</v>
      </c>
      <c r="T34" s="63">
        <v>0</v>
      </c>
    </row>
    <row r="35" spans="1:20" x14ac:dyDescent="0.25">
      <c r="A35" s="217"/>
      <c r="B35" s="12">
        <v>30</v>
      </c>
      <c r="C35" s="13">
        <v>1</v>
      </c>
      <c r="D35" s="14">
        <v>1</v>
      </c>
      <c r="E35" s="65">
        <v>0.55343070186923782</v>
      </c>
      <c r="F35" s="70">
        <v>2</v>
      </c>
      <c r="G35" s="65">
        <v>1</v>
      </c>
      <c r="H35" s="65">
        <v>1.1832374690930263</v>
      </c>
      <c r="I35" s="70">
        <v>2</v>
      </c>
      <c r="J35" s="65">
        <v>0</v>
      </c>
      <c r="K35" s="65">
        <v>74.934078561273893</v>
      </c>
      <c r="L35" s="65">
        <v>-6.829464474673979</v>
      </c>
      <c r="M35" s="75">
        <v>-0.54496085057535937</v>
      </c>
      <c r="N35" s="63">
        <v>1</v>
      </c>
      <c r="O35" s="63">
        <v>1</v>
      </c>
      <c r="P35" s="63">
        <v>-6.8294639999999998</v>
      </c>
      <c r="Q35" s="63">
        <v>-0.54496100000000003</v>
      </c>
      <c r="R35" s="63">
        <v>1</v>
      </c>
      <c r="S35" s="63">
        <v>0</v>
      </c>
      <c r="T35" s="63">
        <v>0</v>
      </c>
    </row>
    <row r="36" spans="1:20" x14ac:dyDescent="0.25">
      <c r="A36" s="217"/>
      <c r="B36" s="12">
        <v>31</v>
      </c>
      <c r="C36" s="13">
        <v>1</v>
      </c>
      <c r="D36" s="14">
        <v>1</v>
      </c>
      <c r="E36" s="65">
        <v>0.43406133999278684</v>
      </c>
      <c r="F36" s="70">
        <v>2</v>
      </c>
      <c r="G36" s="65">
        <v>0.99999999999999978</v>
      </c>
      <c r="H36" s="65">
        <v>1.6691388369597377</v>
      </c>
      <c r="I36" s="70">
        <v>2</v>
      </c>
      <c r="J36" s="65">
        <v>2.299935876940523E-16</v>
      </c>
      <c r="K36" s="65">
        <v>73.686099326858425</v>
      </c>
      <c r="L36" s="65">
        <v>-6.7589549321305915</v>
      </c>
      <c r="M36" s="75">
        <v>-0.75900275915353443</v>
      </c>
      <c r="N36" s="63">
        <v>1</v>
      </c>
      <c r="O36" s="63">
        <v>1</v>
      </c>
      <c r="P36" s="63">
        <v>-6.7589550000000003</v>
      </c>
      <c r="Q36" s="63">
        <v>-0.75900299999999998</v>
      </c>
      <c r="R36" s="63">
        <v>1</v>
      </c>
      <c r="S36" s="63">
        <v>0</v>
      </c>
      <c r="T36" s="63">
        <v>0</v>
      </c>
    </row>
    <row r="37" spans="1:20" x14ac:dyDescent="0.25">
      <c r="A37" s="217"/>
      <c r="B37" s="12">
        <v>32</v>
      </c>
      <c r="C37" s="13">
        <v>1</v>
      </c>
      <c r="D37" s="14">
        <v>1</v>
      </c>
      <c r="E37" s="65">
        <v>0.91524663138461426</v>
      </c>
      <c r="F37" s="70">
        <v>2</v>
      </c>
      <c r="G37" s="65">
        <v>1</v>
      </c>
      <c r="H37" s="65">
        <v>0.17712341505964399</v>
      </c>
      <c r="I37" s="70">
        <v>2</v>
      </c>
      <c r="J37" s="65">
        <v>0</v>
      </c>
      <c r="K37" s="65">
        <v>86.313811474828057</v>
      </c>
      <c r="L37" s="65">
        <v>-7.3749525415878185</v>
      </c>
      <c r="M37" s="75">
        <v>0.56584459216954797</v>
      </c>
      <c r="N37" s="63">
        <v>1</v>
      </c>
      <c r="O37" s="63">
        <v>1</v>
      </c>
      <c r="P37" s="63">
        <v>-7.3749529999999996</v>
      </c>
      <c r="Q37" s="63">
        <v>0.56584500000000004</v>
      </c>
      <c r="R37" s="63">
        <v>1</v>
      </c>
      <c r="S37" s="63">
        <v>0</v>
      </c>
      <c r="T37" s="63">
        <v>0</v>
      </c>
    </row>
    <row r="38" spans="1:20" x14ac:dyDescent="0.25">
      <c r="A38" s="217"/>
      <c r="B38" s="12">
        <v>33</v>
      </c>
      <c r="C38" s="13">
        <v>1</v>
      </c>
      <c r="D38" s="14">
        <v>1</v>
      </c>
      <c r="E38" s="65">
        <v>0.18963803597020504</v>
      </c>
      <c r="F38" s="70">
        <v>2</v>
      </c>
      <c r="G38" s="65">
        <v>1</v>
      </c>
      <c r="H38" s="65">
        <v>3.3252761952476875</v>
      </c>
      <c r="I38" s="70">
        <v>2</v>
      </c>
      <c r="J38" s="65">
        <v>0</v>
      </c>
      <c r="K38" s="65">
        <v>123.74467010705725</v>
      </c>
      <c r="L38" s="65">
        <v>-9.1263462531775019</v>
      </c>
      <c r="M38" s="75">
        <v>1.2244326707603892</v>
      </c>
      <c r="N38" s="63">
        <v>1</v>
      </c>
      <c r="O38" s="63">
        <v>1</v>
      </c>
      <c r="P38" s="63">
        <v>-9.1263459999999998</v>
      </c>
      <c r="Q38" s="63">
        <v>1.2244330000000001</v>
      </c>
      <c r="R38" s="63">
        <v>1</v>
      </c>
      <c r="S38" s="63">
        <v>0</v>
      </c>
      <c r="T38" s="63">
        <v>0</v>
      </c>
    </row>
    <row r="39" spans="1:20" x14ac:dyDescent="0.25">
      <c r="A39" s="217"/>
      <c r="B39" s="12">
        <v>34</v>
      </c>
      <c r="C39" s="13">
        <v>1</v>
      </c>
      <c r="D39" s="14">
        <v>1</v>
      </c>
      <c r="E39" s="65">
        <v>4.8501871268841264E-2</v>
      </c>
      <c r="F39" s="70">
        <v>2</v>
      </c>
      <c r="G39" s="65">
        <v>1</v>
      </c>
      <c r="H39" s="65">
        <v>6.0523057978405852</v>
      </c>
      <c r="I39" s="70">
        <v>2</v>
      </c>
      <c r="J39" s="65">
        <v>0</v>
      </c>
      <c r="K39" s="65">
        <v>134.04423642446653</v>
      </c>
      <c r="L39" s="65">
        <v>-9.467681987299212</v>
      </c>
      <c r="M39" s="75">
        <v>1.8252263451904667</v>
      </c>
      <c r="N39" s="63">
        <v>1</v>
      </c>
      <c r="O39" s="63">
        <v>1</v>
      </c>
      <c r="P39" s="63">
        <v>-9.4676819999999999</v>
      </c>
      <c r="Q39" s="63">
        <v>1.825226</v>
      </c>
      <c r="R39" s="63">
        <v>1</v>
      </c>
      <c r="S39" s="63">
        <v>0</v>
      </c>
      <c r="T39" s="63">
        <v>0</v>
      </c>
    </row>
    <row r="40" spans="1:20" x14ac:dyDescent="0.25">
      <c r="A40" s="217"/>
      <c r="B40" s="12">
        <v>35</v>
      </c>
      <c r="C40" s="13">
        <v>1</v>
      </c>
      <c r="D40" s="14">
        <v>1</v>
      </c>
      <c r="E40" s="65">
        <v>0.58582007270023817</v>
      </c>
      <c r="F40" s="70">
        <v>2</v>
      </c>
      <c r="G40" s="65">
        <v>1</v>
      </c>
      <c r="H40" s="65">
        <v>1.0694851594523715</v>
      </c>
      <c r="I40" s="70">
        <v>2</v>
      </c>
      <c r="J40" s="65">
        <v>0</v>
      </c>
      <c r="K40" s="65">
        <v>78.984055170149546</v>
      </c>
      <c r="L40" s="65">
        <v>-7.062013861913389</v>
      </c>
      <c r="M40" s="75">
        <v>-0.66340042326293092</v>
      </c>
      <c r="N40" s="63">
        <v>1</v>
      </c>
      <c r="O40" s="63">
        <v>1</v>
      </c>
      <c r="P40" s="63">
        <v>-7.0620139999999996</v>
      </c>
      <c r="Q40" s="63">
        <v>-0.66339999999999999</v>
      </c>
      <c r="R40" s="63">
        <v>1</v>
      </c>
      <c r="S40" s="63">
        <v>0</v>
      </c>
      <c r="T40" s="63">
        <v>0</v>
      </c>
    </row>
    <row r="41" spans="1:20" x14ac:dyDescent="0.25">
      <c r="A41" s="217"/>
      <c r="B41" s="12">
        <v>36</v>
      </c>
      <c r="C41" s="13">
        <v>1</v>
      </c>
      <c r="D41" s="14">
        <v>1</v>
      </c>
      <c r="E41" s="65">
        <v>0.87468316372329813</v>
      </c>
      <c r="F41" s="70">
        <v>2</v>
      </c>
      <c r="G41" s="65">
        <v>1</v>
      </c>
      <c r="H41" s="65">
        <v>0.26778711359999252</v>
      </c>
      <c r="I41" s="70">
        <v>2</v>
      </c>
      <c r="J41" s="65">
        <v>0</v>
      </c>
      <c r="K41" s="65">
        <v>96.039874759598121</v>
      </c>
      <c r="L41" s="65">
        <v>-7.9587624295785586</v>
      </c>
      <c r="M41" s="75">
        <v>-0.1649617219006253</v>
      </c>
      <c r="N41" s="63">
        <v>1</v>
      </c>
      <c r="O41" s="63">
        <v>1</v>
      </c>
      <c r="P41" s="63">
        <v>-7.9587620000000001</v>
      </c>
      <c r="Q41" s="63">
        <v>-0.164962</v>
      </c>
      <c r="R41" s="63">
        <v>1</v>
      </c>
      <c r="S41" s="63">
        <v>0</v>
      </c>
      <c r="T41" s="63">
        <v>0</v>
      </c>
    </row>
    <row r="42" spans="1:20" x14ac:dyDescent="0.25">
      <c r="A42" s="217"/>
      <c r="B42" s="12">
        <v>37</v>
      </c>
      <c r="C42" s="13">
        <v>1</v>
      </c>
      <c r="D42" s="14">
        <v>1</v>
      </c>
      <c r="E42" s="65">
        <v>0.59227442786642792</v>
      </c>
      <c r="F42" s="70">
        <v>2</v>
      </c>
      <c r="G42" s="65">
        <v>1</v>
      </c>
      <c r="H42" s="65">
        <v>1.0475703818479281</v>
      </c>
      <c r="I42" s="70">
        <v>2</v>
      </c>
      <c r="J42" s="65">
        <v>0</v>
      </c>
      <c r="K42" s="65">
        <v>110.24641407828393</v>
      </c>
      <c r="L42" s="65">
        <v>-8.6136720054654141</v>
      </c>
      <c r="M42" s="75">
        <v>0.40325360193241028</v>
      </c>
      <c r="N42" s="63">
        <v>1</v>
      </c>
      <c r="O42" s="63">
        <v>1</v>
      </c>
      <c r="P42" s="63">
        <v>-8.6136719999999993</v>
      </c>
      <c r="Q42" s="63">
        <v>0.403254</v>
      </c>
      <c r="R42" s="63">
        <v>1</v>
      </c>
      <c r="S42" s="63">
        <v>0</v>
      </c>
      <c r="T42" s="63">
        <v>0</v>
      </c>
    </row>
    <row r="43" spans="1:20" x14ac:dyDescent="0.25">
      <c r="A43" s="217"/>
      <c r="B43" s="12">
        <v>38</v>
      </c>
      <c r="C43" s="13">
        <v>1</v>
      </c>
      <c r="D43" s="14">
        <v>1</v>
      </c>
      <c r="E43" s="65">
        <v>0.77003662886987001</v>
      </c>
      <c r="F43" s="70">
        <v>2</v>
      </c>
      <c r="G43" s="65">
        <v>1</v>
      </c>
      <c r="H43" s="65">
        <v>0.52263439060990413</v>
      </c>
      <c r="I43" s="70">
        <v>2</v>
      </c>
      <c r="J43" s="65">
        <v>0</v>
      </c>
      <c r="K43" s="65">
        <v>104.04751104741726</v>
      </c>
      <c r="L43" s="65">
        <v>-8.3304175922038723</v>
      </c>
      <c r="M43" s="75">
        <v>0.22813352977100465</v>
      </c>
      <c r="N43" s="63">
        <v>1</v>
      </c>
      <c r="O43" s="63">
        <v>1</v>
      </c>
      <c r="P43" s="63">
        <v>-8.3304179999999999</v>
      </c>
      <c r="Q43" s="63">
        <v>0.228134</v>
      </c>
      <c r="R43" s="63">
        <v>1</v>
      </c>
      <c r="S43" s="63">
        <v>0</v>
      </c>
      <c r="T43" s="63">
        <v>0</v>
      </c>
    </row>
    <row r="44" spans="1:20" x14ac:dyDescent="0.25">
      <c r="A44" s="217"/>
      <c r="B44" s="12">
        <v>39</v>
      </c>
      <c r="C44" s="13">
        <v>1</v>
      </c>
      <c r="D44" s="14">
        <v>1</v>
      </c>
      <c r="E44" s="65">
        <v>0.5217389149681777</v>
      </c>
      <c r="F44" s="70">
        <v>2</v>
      </c>
      <c r="G44" s="65">
        <v>1</v>
      </c>
      <c r="H44" s="65">
        <v>1.3011759582377882</v>
      </c>
      <c r="I44" s="70">
        <v>2</v>
      </c>
      <c r="J44" s="65">
        <v>0</v>
      </c>
      <c r="K44" s="65">
        <v>76.723552173236541</v>
      </c>
      <c r="L44" s="65">
        <v>-6.9341200651227153</v>
      </c>
      <c r="M44" s="75">
        <v>-0.70551937916133478</v>
      </c>
      <c r="N44" s="63">
        <v>1</v>
      </c>
      <c r="O44" s="63">
        <v>1</v>
      </c>
      <c r="P44" s="63">
        <v>-6.9341200000000001</v>
      </c>
      <c r="Q44" s="63">
        <v>-0.70551900000000001</v>
      </c>
      <c r="R44" s="63">
        <v>1</v>
      </c>
      <c r="S44" s="63">
        <v>0</v>
      </c>
      <c r="T44" s="63">
        <v>0</v>
      </c>
    </row>
    <row r="45" spans="1:20" x14ac:dyDescent="0.25">
      <c r="A45" s="217"/>
      <c r="B45" s="12">
        <v>40</v>
      </c>
      <c r="C45" s="13">
        <v>1</v>
      </c>
      <c r="D45" s="14">
        <v>1</v>
      </c>
      <c r="E45" s="65">
        <v>0.97198135098569616</v>
      </c>
      <c r="F45" s="70">
        <v>2</v>
      </c>
      <c r="G45" s="65">
        <v>1</v>
      </c>
      <c r="H45" s="65">
        <v>5.6837321868927274E-2</v>
      </c>
      <c r="I45" s="70">
        <v>2</v>
      </c>
      <c r="J45" s="65">
        <v>0</v>
      </c>
      <c r="K45" s="65">
        <v>91.019006786295861</v>
      </c>
      <c r="L45" s="65">
        <v>-7.6882313106766018</v>
      </c>
      <c r="M45" s="75">
        <v>-9.2236230900097135E-3</v>
      </c>
      <c r="N45" s="63">
        <v>1</v>
      </c>
      <c r="O45" s="63">
        <v>1</v>
      </c>
      <c r="P45" s="63">
        <v>-7.688231</v>
      </c>
      <c r="Q45" s="63">
        <v>-9.2239999999999996E-3</v>
      </c>
      <c r="R45" s="63">
        <v>1</v>
      </c>
      <c r="S45" s="63">
        <v>0</v>
      </c>
      <c r="T45" s="63">
        <v>0</v>
      </c>
    </row>
    <row r="46" spans="1:20" x14ac:dyDescent="0.25">
      <c r="A46" s="217"/>
      <c r="B46" s="12">
        <v>41</v>
      </c>
      <c r="C46" s="13">
        <v>1</v>
      </c>
      <c r="D46" s="14">
        <v>1</v>
      </c>
      <c r="E46" s="65">
        <v>0.85731556008380461</v>
      </c>
      <c r="F46" s="70">
        <v>2</v>
      </c>
      <c r="G46" s="65">
        <v>1</v>
      </c>
      <c r="H46" s="65">
        <v>0.30789842671710299</v>
      </c>
      <c r="I46" s="70">
        <v>2</v>
      </c>
      <c r="J46" s="65">
        <v>0</v>
      </c>
      <c r="K46" s="65">
        <v>96.894256479875637</v>
      </c>
      <c r="L46" s="65">
        <v>-7.9179371534480572</v>
      </c>
      <c r="M46" s="75">
        <v>0.67512131279227272</v>
      </c>
      <c r="N46" s="63">
        <v>1</v>
      </c>
      <c r="O46" s="63">
        <v>1</v>
      </c>
      <c r="P46" s="63">
        <v>-7.9179370000000002</v>
      </c>
      <c r="Q46" s="63">
        <v>0.67512099999999997</v>
      </c>
      <c r="R46" s="63">
        <v>1</v>
      </c>
      <c r="S46" s="63">
        <v>0</v>
      </c>
      <c r="T46" s="63">
        <v>0</v>
      </c>
    </row>
    <row r="47" spans="1:20" x14ac:dyDescent="0.25">
      <c r="A47" s="217"/>
      <c r="B47" s="12">
        <v>42</v>
      </c>
      <c r="C47" s="13">
        <v>1</v>
      </c>
      <c r="D47" s="14">
        <v>1</v>
      </c>
      <c r="E47" s="65">
        <v>1.4949735972897072E-2</v>
      </c>
      <c r="F47" s="70">
        <v>2</v>
      </c>
      <c r="G47" s="65">
        <v>0.99999999997825784</v>
      </c>
      <c r="H47" s="65">
        <v>8.4061232799543486</v>
      </c>
      <c r="I47" s="70">
        <v>2</v>
      </c>
      <c r="J47" s="65">
        <v>2.1742170217486207E-11</v>
      </c>
      <c r="K47" s="65">
        <v>57.509658106323755</v>
      </c>
      <c r="L47" s="65">
        <v>-5.6618806510750339</v>
      </c>
      <c r="M47" s="75">
        <v>-1.934355243236376</v>
      </c>
      <c r="N47" s="63">
        <v>1</v>
      </c>
      <c r="O47" s="63">
        <v>1</v>
      </c>
      <c r="P47" s="63">
        <v>-5.6618810000000002</v>
      </c>
      <c r="Q47" s="63">
        <v>-1.934355</v>
      </c>
      <c r="R47" s="63">
        <v>1</v>
      </c>
      <c r="S47" s="63">
        <v>0</v>
      </c>
      <c r="T47" s="63">
        <v>0</v>
      </c>
    </row>
    <row r="48" spans="1:20" x14ac:dyDescent="0.25">
      <c r="A48" s="217"/>
      <c r="B48" s="12">
        <v>43</v>
      </c>
      <c r="C48" s="13">
        <v>1</v>
      </c>
      <c r="D48" s="14">
        <v>1</v>
      </c>
      <c r="E48" s="65">
        <v>0.83015611915791998</v>
      </c>
      <c r="F48" s="70">
        <v>2</v>
      </c>
      <c r="G48" s="65">
        <v>1</v>
      </c>
      <c r="H48" s="65">
        <v>0.37228300101644385</v>
      </c>
      <c r="I48" s="70">
        <v>2</v>
      </c>
      <c r="J48" s="65">
        <v>0</v>
      </c>
      <c r="K48" s="65">
        <v>82.400803479332851</v>
      </c>
      <c r="L48" s="65">
        <v>-7.2410146786627108</v>
      </c>
      <c r="M48" s="75">
        <v>-0.27261513222962591</v>
      </c>
      <c r="N48" s="63">
        <v>1</v>
      </c>
      <c r="O48" s="63">
        <v>1</v>
      </c>
      <c r="P48" s="63">
        <v>-7.241015</v>
      </c>
      <c r="Q48" s="63">
        <v>-0.272615</v>
      </c>
      <c r="R48" s="63">
        <v>1</v>
      </c>
      <c r="S48" s="63">
        <v>0</v>
      </c>
      <c r="T48" s="63">
        <v>0</v>
      </c>
    </row>
    <row r="49" spans="1:20" x14ac:dyDescent="0.25">
      <c r="A49" s="217"/>
      <c r="B49" s="12">
        <v>44</v>
      </c>
      <c r="C49" s="13">
        <v>1</v>
      </c>
      <c r="D49" s="14">
        <v>1</v>
      </c>
      <c r="E49" s="65">
        <v>0.2880831034907636</v>
      </c>
      <c r="F49" s="70">
        <v>2</v>
      </c>
      <c r="G49" s="65">
        <v>0.99999999999999911</v>
      </c>
      <c r="H49" s="65">
        <v>2.4890125733649096</v>
      </c>
      <c r="I49" s="70">
        <v>2</v>
      </c>
      <c r="J49" s="65">
        <v>8.9405887529309534E-16</v>
      </c>
      <c r="K49" s="65">
        <v>71.790532663075254</v>
      </c>
      <c r="L49" s="65">
        <v>-6.4144355641265749</v>
      </c>
      <c r="M49" s="75">
        <v>1.2473013056782798</v>
      </c>
      <c r="N49" s="63">
        <v>1</v>
      </c>
      <c r="O49" s="63">
        <v>1</v>
      </c>
      <c r="P49" s="63">
        <v>-6.4144360000000002</v>
      </c>
      <c r="Q49" s="63">
        <v>1.247301</v>
      </c>
      <c r="R49" s="63">
        <v>1</v>
      </c>
      <c r="S49" s="63">
        <v>0</v>
      </c>
      <c r="T49" s="63">
        <v>0</v>
      </c>
    </row>
    <row r="50" spans="1:20" x14ac:dyDescent="0.25">
      <c r="A50" s="217"/>
      <c r="B50" s="12">
        <v>45</v>
      </c>
      <c r="C50" s="13">
        <v>1</v>
      </c>
      <c r="D50" s="14">
        <v>1</v>
      </c>
      <c r="E50" s="65">
        <v>0.53272367273816257</v>
      </c>
      <c r="F50" s="70">
        <v>2</v>
      </c>
      <c r="G50" s="65">
        <v>1</v>
      </c>
      <c r="H50" s="65">
        <v>1.2595048537820432</v>
      </c>
      <c r="I50" s="70">
        <v>2</v>
      </c>
      <c r="J50" s="65">
        <v>0</v>
      </c>
      <c r="K50" s="65">
        <v>78.587234886368478</v>
      </c>
      <c r="L50" s="65">
        <v>-6.8594438137632299</v>
      </c>
      <c r="M50" s="75">
        <v>1.0516539573582309</v>
      </c>
      <c r="N50" s="63">
        <v>1</v>
      </c>
      <c r="O50" s="63">
        <v>1</v>
      </c>
      <c r="P50" s="63">
        <v>-6.8594439999999999</v>
      </c>
      <c r="Q50" s="63">
        <v>1.0516540000000001</v>
      </c>
      <c r="R50" s="63">
        <v>1</v>
      </c>
      <c r="S50" s="63">
        <v>0</v>
      </c>
      <c r="T50" s="63">
        <v>0</v>
      </c>
    </row>
    <row r="51" spans="1:20" x14ac:dyDescent="0.25">
      <c r="A51" s="217"/>
      <c r="B51" s="12">
        <v>46</v>
      </c>
      <c r="C51" s="13">
        <v>1</v>
      </c>
      <c r="D51" s="14">
        <v>1</v>
      </c>
      <c r="E51" s="65">
        <v>0.54083448862236783</v>
      </c>
      <c r="F51" s="70">
        <v>2</v>
      </c>
      <c r="G51" s="65">
        <v>0.99999999999999978</v>
      </c>
      <c r="H51" s="65">
        <v>1.229283965893277</v>
      </c>
      <c r="I51" s="70">
        <v>2</v>
      </c>
      <c r="J51" s="65">
        <v>1.7147431721582333E-16</v>
      </c>
      <c r="K51" s="65">
        <v>73.833480310582573</v>
      </c>
      <c r="L51" s="65">
        <v>-6.7647039255886616</v>
      </c>
      <c r="M51" s="75">
        <v>-0.50515185531528128</v>
      </c>
      <c r="N51" s="63">
        <v>1</v>
      </c>
      <c r="O51" s="63">
        <v>1</v>
      </c>
      <c r="P51" s="63">
        <v>-6.7647040000000001</v>
      </c>
      <c r="Q51" s="63">
        <v>-0.50515200000000005</v>
      </c>
      <c r="R51" s="63">
        <v>1</v>
      </c>
      <c r="S51" s="63">
        <v>0</v>
      </c>
      <c r="T51" s="63">
        <v>0</v>
      </c>
    </row>
    <row r="52" spans="1:20" x14ac:dyDescent="0.25">
      <c r="A52" s="217"/>
      <c r="B52" s="12">
        <v>47</v>
      </c>
      <c r="C52" s="13">
        <v>1</v>
      </c>
      <c r="D52" s="14">
        <v>1</v>
      </c>
      <c r="E52" s="65">
        <v>0.76891538398889503</v>
      </c>
      <c r="F52" s="70">
        <v>2</v>
      </c>
      <c r="G52" s="65">
        <v>1</v>
      </c>
      <c r="H52" s="65">
        <v>0.5255486987104846</v>
      </c>
      <c r="I52" s="70">
        <v>2</v>
      </c>
      <c r="J52" s="65">
        <v>0</v>
      </c>
      <c r="K52" s="65">
        <v>100.37158869835088</v>
      </c>
      <c r="L52" s="65">
        <v>-8.0818993722004056</v>
      </c>
      <c r="M52" s="75">
        <v>0.7633927497704831</v>
      </c>
      <c r="N52" s="63">
        <v>1</v>
      </c>
      <c r="O52" s="63">
        <v>1</v>
      </c>
      <c r="P52" s="63">
        <v>-8.0818989999999999</v>
      </c>
      <c r="Q52" s="63">
        <v>0.76339299999999999</v>
      </c>
      <c r="R52" s="63">
        <v>1</v>
      </c>
      <c r="S52" s="63">
        <v>0</v>
      </c>
      <c r="T52" s="63">
        <v>0</v>
      </c>
    </row>
    <row r="53" spans="1:20" x14ac:dyDescent="0.25">
      <c r="A53" s="217"/>
      <c r="B53" s="12">
        <v>48</v>
      </c>
      <c r="C53" s="13">
        <v>1</v>
      </c>
      <c r="D53" s="14">
        <v>1</v>
      </c>
      <c r="E53" s="65">
        <v>0.7752991282637498</v>
      </c>
      <c r="F53" s="70">
        <v>2</v>
      </c>
      <c r="G53" s="65">
        <v>1</v>
      </c>
      <c r="H53" s="65">
        <v>0.50901270428715562</v>
      </c>
      <c r="I53" s="70">
        <v>2</v>
      </c>
      <c r="J53" s="65">
        <v>0</v>
      </c>
      <c r="K53" s="65">
        <v>81.347498249935015</v>
      </c>
      <c r="L53" s="65">
        <v>-7.1867690415597432</v>
      </c>
      <c r="M53" s="75">
        <v>-0.36098682345719085</v>
      </c>
      <c r="N53" s="63">
        <v>1</v>
      </c>
      <c r="O53" s="63">
        <v>1</v>
      </c>
      <c r="P53" s="63">
        <v>-7.186769</v>
      </c>
      <c r="Q53" s="63">
        <v>-0.360987</v>
      </c>
      <c r="R53" s="63">
        <v>1</v>
      </c>
      <c r="S53" s="63">
        <v>0</v>
      </c>
      <c r="T53" s="63">
        <v>0</v>
      </c>
    </row>
    <row r="54" spans="1:20" x14ac:dyDescent="0.25">
      <c r="A54" s="217"/>
      <c r="B54" s="12">
        <v>49</v>
      </c>
      <c r="C54" s="13">
        <v>1</v>
      </c>
      <c r="D54" s="14">
        <v>1</v>
      </c>
      <c r="E54" s="65">
        <v>0.71021302327726388</v>
      </c>
      <c r="F54" s="70">
        <v>2</v>
      </c>
      <c r="G54" s="65">
        <v>1</v>
      </c>
      <c r="H54" s="65">
        <v>0.68438064232546458</v>
      </c>
      <c r="I54" s="70">
        <v>2</v>
      </c>
      <c r="J54" s="65">
        <v>0</v>
      </c>
      <c r="K54" s="65">
        <v>104.69414956048219</v>
      </c>
      <c r="L54" s="65">
        <v>-8.3144487594398164</v>
      </c>
      <c r="M54" s="75">
        <v>0.64495317708291244</v>
      </c>
      <c r="N54" s="63">
        <v>1</v>
      </c>
      <c r="O54" s="63">
        <v>1</v>
      </c>
      <c r="P54" s="63">
        <v>-8.3144489999999998</v>
      </c>
      <c r="Q54" s="63">
        <v>0.644953</v>
      </c>
      <c r="R54" s="63">
        <v>1</v>
      </c>
      <c r="S54" s="63">
        <v>0</v>
      </c>
      <c r="T54" s="63">
        <v>0</v>
      </c>
    </row>
    <row r="55" spans="1:20" x14ac:dyDescent="0.25">
      <c r="A55" s="217"/>
      <c r="B55" s="12">
        <v>50</v>
      </c>
      <c r="C55" s="13">
        <v>1</v>
      </c>
      <c r="D55" s="14">
        <v>1</v>
      </c>
      <c r="E55" s="65">
        <v>0.93863274750586434</v>
      </c>
      <c r="F55" s="70">
        <v>2</v>
      </c>
      <c r="G55" s="65">
        <v>1</v>
      </c>
      <c r="H55" s="65">
        <v>0.1266619729896406</v>
      </c>
      <c r="I55" s="70">
        <v>2</v>
      </c>
      <c r="J55" s="65">
        <v>0</v>
      </c>
      <c r="K55" s="65">
        <v>90.544985767802928</v>
      </c>
      <c r="L55" s="65">
        <v>-7.671967405236181</v>
      </c>
      <c r="M55" s="75">
        <v>-0.13489384044061958</v>
      </c>
      <c r="N55" s="63">
        <v>1</v>
      </c>
      <c r="O55" s="63">
        <v>1</v>
      </c>
      <c r="P55" s="63">
        <v>-7.6719670000000004</v>
      </c>
      <c r="Q55" s="63">
        <v>-0.13489399999999999</v>
      </c>
      <c r="R55" s="63">
        <v>1</v>
      </c>
      <c r="S55" s="63">
        <v>0</v>
      </c>
      <c r="T55" s="63">
        <v>0</v>
      </c>
    </row>
    <row r="56" spans="1:20" x14ac:dyDescent="0.25">
      <c r="A56" s="217"/>
      <c r="B56" s="12">
        <v>51</v>
      </c>
      <c r="C56" s="13">
        <v>2</v>
      </c>
      <c r="D56" s="14">
        <v>2</v>
      </c>
      <c r="E56" s="65">
        <v>0.7025781615343164</v>
      </c>
      <c r="F56" s="70">
        <v>2</v>
      </c>
      <c r="G56" s="65">
        <v>0.99988941224098205</v>
      </c>
      <c r="H56" s="65">
        <v>0.7059972439856661</v>
      </c>
      <c r="I56" s="70">
        <v>3</v>
      </c>
      <c r="J56" s="65">
        <v>1.1058775901804425E-4</v>
      </c>
      <c r="K56" s="65">
        <v>18.925178362152071</v>
      </c>
      <c r="L56" s="65">
        <v>1.4592754509674739</v>
      </c>
      <c r="M56" s="75">
        <v>2.8543764329741803E-2</v>
      </c>
      <c r="N56" s="63">
        <v>2</v>
      </c>
      <c r="O56" s="63">
        <v>2</v>
      </c>
      <c r="P56" s="63">
        <v>1.4592750000000001</v>
      </c>
      <c r="Q56" s="63">
        <v>2.8544E-2</v>
      </c>
      <c r="R56" s="63">
        <v>0</v>
      </c>
      <c r="S56" s="63">
        <v>0.99988900000000003</v>
      </c>
      <c r="T56" s="63">
        <v>1.11E-4</v>
      </c>
    </row>
    <row r="57" spans="1:20" x14ac:dyDescent="0.25">
      <c r="A57" s="217"/>
      <c r="B57" s="12">
        <v>52</v>
      </c>
      <c r="C57" s="13">
        <v>2</v>
      </c>
      <c r="D57" s="14">
        <v>2</v>
      </c>
      <c r="E57" s="65">
        <v>0.4794136657844893</v>
      </c>
      <c r="F57" s="70">
        <v>2</v>
      </c>
      <c r="G57" s="65">
        <v>0.99925747033986179</v>
      </c>
      <c r="H57" s="65">
        <v>1.4703829027425361</v>
      </c>
      <c r="I57" s="70">
        <v>3</v>
      </c>
      <c r="J57" s="65">
        <v>7.4252966013833637E-4</v>
      </c>
      <c r="K57" s="65">
        <v>15.879792775340871</v>
      </c>
      <c r="L57" s="65">
        <v>1.7977057360990667</v>
      </c>
      <c r="M57" s="75">
        <v>0.48438550230777305</v>
      </c>
      <c r="N57" s="63">
        <v>2</v>
      </c>
      <c r="O57" s="63">
        <v>2</v>
      </c>
      <c r="P57" s="63">
        <v>1.797706</v>
      </c>
      <c r="Q57" s="63">
        <v>0.48438599999999998</v>
      </c>
      <c r="R57" s="63">
        <v>0</v>
      </c>
      <c r="S57" s="63">
        <v>0.99925699999999995</v>
      </c>
      <c r="T57" s="63">
        <v>7.4299999999999995E-4</v>
      </c>
    </row>
    <row r="58" spans="1:20" x14ac:dyDescent="0.25">
      <c r="A58" s="217"/>
      <c r="B58" s="12">
        <v>53</v>
      </c>
      <c r="C58" s="13">
        <v>2</v>
      </c>
      <c r="D58" s="14">
        <v>2</v>
      </c>
      <c r="E58" s="65">
        <v>0.68601323863898411</v>
      </c>
      <c r="F58" s="70">
        <v>2</v>
      </c>
      <c r="G58" s="65">
        <v>0.99580694715406881</v>
      </c>
      <c r="H58" s="65">
        <v>0.75371670626980958</v>
      </c>
      <c r="I58" s="70">
        <v>3</v>
      </c>
      <c r="J58" s="65">
        <v>4.1930528459311004E-3</v>
      </c>
      <c r="K58" s="65">
        <v>11.693965384588928</v>
      </c>
      <c r="L58" s="65">
        <v>2.4169488839607634</v>
      </c>
      <c r="M58" s="75">
        <v>-9.2784030731380154E-2</v>
      </c>
      <c r="N58" s="63">
        <v>2</v>
      </c>
      <c r="O58" s="63">
        <v>2</v>
      </c>
      <c r="P58" s="63">
        <v>2.4169489999999998</v>
      </c>
      <c r="Q58" s="63">
        <v>-9.2784000000000005E-2</v>
      </c>
      <c r="R58" s="63">
        <v>0</v>
      </c>
      <c r="S58" s="63">
        <v>0.995807</v>
      </c>
      <c r="T58" s="63">
        <v>4.1929999999999997E-3</v>
      </c>
    </row>
    <row r="59" spans="1:20" x14ac:dyDescent="0.25">
      <c r="A59" s="217"/>
      <c r="B59" s="12">
        <v>54</v>
      </c>
      <c r="C59" s="13">
        <v>2</v>
      </c>
      <c r="D59" s="14">
        <v>2</v>
      </c>
      <c r="E59" s="65">
        <v>0.62818939859547518</v>
      </c>
      <c r="F59" s="70">
        <v>2</v>
      </c>
      <c r="G59" s="65">
        <v>0.99964234980422639</v>
      </c>
      <c r="H59" s="65">
        <v>0.92982713572582698</v>
      </c>
      <c r="I59" s="70">
        <v>3</v>
      </c>
      <c r="J59" s="65">
        <v>3.5765019577360674E-4</v>
      </c>
      <c r="K59" s="65">
        <v>16.801022019432558</v>
      </c>
      <c r="L59" s="65">
        <v>2.2624734855189881</v>
      </c>
      <c r="M59" s="75">
        <v>-1.5872525084559306</v>
      </c>
      <c r="N59" s="63">
        <v>2</v>
      </c>
      <c r="O59" s="63">
        <v>2</v>
      </c>
      <c r="P59" s="63">
        <v>2.262473</v>
      </c>
      <c r="Q59" s="63">
        <v>-1.587253</v>
      </c>
      <c r="R59" s="63">
        <v>0</v>
      </c>
      <c r="S59" s="63">
        <v>0.99964200000000003</v>
      </c>
      <c r="T59" s="63">
        <v>3.5799999999999997E-4</v>
      </c>
    </row>
    <row r="60" spans="1:20" x14ac:dyDescent="0.25">
      <c r="A60" s="217"/>
      <c r="B60" s="12">
        <v>55</v>
      </c>
      <c r="C60" s="13">
        <v>2</v>
      </c>
      <c r="D60" s="14">
        <v>2</v>
      </c>
      <c r="E60" s="65">
        <v>0.74489704122660949</v>
      </c>
      <c r="F60" s="70">
        <v>2</v>
      </c>
      <c r="G60" s="65">
        <v>0.99559034514412847</v>
      </c>
      <c r="H60" s="65">
        <v>0.58901853969772333</v>
      </c>
      <c r="I60" s="70">
        <v>3</v>
      </c>
      <c r="J60" s="65">
        <v>4.409654855871567E-3</v>
      </c>
      <c r="K60" s="65">
        <v>11.428097440698055</v>
      </c>
      <c r="L60" s="65">
        <v>2.5486783645086346</v>
      </c>
      <c r="M60" s="75">
        <v>-0.47220489767088886</v>
      </c>
      <c r="N60" s="63">
        <v>2</v>
      </c>
      <c r="O60" s="63">
        <v>2</v>
      </c>
      <c r="P60" s="63">
        <v>2.5486780000000002</v>
      </c>
      <c r="Q60" s="63">
        <v>-0.47220499999999999</v>
      </c>
      <c r="R60" s="63">
        <v>0</v>
      </c>
      <c r="S60" s="63">
        <v>0.99558999999999997</v>
      </c>
      <c r="T60" s="63">
        <v>4.4099999999999999E-3</v>
      </c>
    </row>
    <row r="61" spans="1:20" x14ac:dyDescent="0.25">
      <c r="A61" s="217"/>
      <c r="B61" s="12">
        <v>56</v>
      </c>
      <c r="C61" s="13">
        <v>2</v>
      </c>
      <c r="D61" s="14">
        <v>2</v>
      </c>
      <c r="E61" s="65">
        <v>0.80949871153629493</v>
      </c>
      <c r="F61" s="70">
        <v>2</v>
      </c>
      <c r="G61" s="65">
        <v>0.99850201836846941</v>
      </c>
      <c r="H61" s="65">
        <v>0.42268019508832727</v>
      </c>
      <c r="I61" s="70">
        <v>3</v>
      </c>
      <c r="J61" s="65">
        <v>1.4979816315305889E-3</v>
      </c>
      <c r="K61" s="65">
        <v>13.426955297548627</v>
      </c>
      <c r="L61" s="65">
        <v>2.4299672509967154</v>
      </c>
      <c r="M61" s="75">
        <v>-0.96613206636591997</v>
      </c>
      <c r="N61" s="63">
        <v>2</v>
      </c>
      <c r="O61" s="63">
        <v>2</v>
      </c>
      <c r="P61" s="63">
        <v>2.429967</v>
      </c>
      <c r="Q61" s="63">
        <v>-0.96613199999999999</v>
      </c>
      <c r="R61" s="63">
        <v>0</v>
      </c>
      <c r="S61" s="63">
        <v>0.998502</v>
      </c>
      <c r="T61" s="63">
        <v>1.498E-3</v>
      </c>
    </row>
    <row r="62" spans="1:20" x14ac:dyDescent="0.25">
      <c r="A62" s="217"/>
      <c r="B62" s="12">
        <v>57</v>
      </c>
      <c r="C62" s="13">
        <v>2</v>
      </c>
      <c r="D62" s="14">
        <v>2</v>
      </c>
      <c r="E62" s="65">
        <v>0.2578408637367971</v>
      </c>
      <c r="F62" s="70">
        <v>2</v>
      </c>
      <c r="G62" s="65">
        <v>0.98583457962357113</v>
      </c>
      <c r="H62" s="65">
        <v>2.7108253831721369</v>
      </c>
      <c r="I62" s="70">
        <v>3</v>
      </c>
      <c r="J62" s="65">
        <v>1.4165420376428822E-2</v>
      </c>
      <c r="K62" s="65">
        <v>11.196194906011234</v>
      </c>
      <c r="L62" s="65">
        <v>2.448484555552362</v>
      </c>
      <c r="M62" s="75">
        <v>0.79596195417835902</v>
      </c>
      <c r="N62" s="63">
        <v>2</v>
      </c>
      <c r="O62" s="63">
        <v>2</v>
      </c>
      <c r="P62" s="63">
        <v>2.4484849999999998</v>
      </c>
      <c r="Q62" s="63">
        <v>0.79596199999999995</v>
      </c>
      <c r="R62" s="63">
        <v>0</v>
      </c>
      <c r="S62" s="63">
        <v>0.98583500000000002</v>
      </c>
      <c r="T62" s="63">
        <v>1.4165000000000001E-2</v>
      </c>
    </row>
    <row r="63" spans="1:20" x14ac:dyDescent="0.25">
      <c r="A63" s="217"/>
      <c r="B63" s="12">
        <v>58</v>
      </c>
      <c r="C63" s="13">
        <v>2</v>
      </c>
      <c r="D63" s="14">
        <v>2</v>
      </c>
      <c r="E63" s="65">
        <v>0.19188748942862369</v>
      </c>
      <c r="F63" s="70">
        <v>2</v>
      </c>
      <c r="G63" s="65">
        <v>0.99999988801882422</v>
      </c>
      <c r="H63" s="65">
        <v>3.3016921425487009</v>
      </c>
      <c r="I63" s="70">
        <v>3</v>
      </c>
      <c r="J63" s="65">
        <v>1.1198112591559925E-7</v>
      </c>
      <c r="K63" s="65">
        <v>35.311562915512127</v>
      </c>
      <c r="L63" s="65">
        <v>0.22266651256241926</v>
      </c>
      <c r="M63" s="75">
        <v>-1.5846731831904641</v>
      </c>
      <c r="N63" s="63">
        <v>2</v>
      </c>
      <c r="O63" s="63">
        <v>2</v>
      </c>
      <c r="P63" s="63">
        <v>0.222667</v>
      </c>
      <c r="Q63" s="63">
        <v>-1.584673</v>
      </c>
      <c r="R63" s="63">
        <v>0</v>
      </c>
      <c r="S63" s="63">
        <v>1</v>
      </c>
      <c r="T63" s="63">
        <v>0</v>
      </c>
    </row>
    <row r="64" spans="1:20" x14ac:dyDescent="0.25">
      <c r="A64" s="217"/>
      <c r="B64" s="12">
        <v>59</v>
      </c>
      <c r="C64" s="13">
        <v>2</v>
      </c>
      <c r="D64" s="14">
        <v>2</v>
      </c>
      <c r="E64" s="65">
        <v>0.99287375545990142</v>
      </c>
      <c r="F64" s="70">
        <v>2</v>
      </c>
      <c r="G64" s="65">
        <v>0.9998781350527588</v>
      </c>
      <c r="H64" s="65">
        <v>1.4303515001412985E-2</v>
      </c>
      <c r="I64" s="70">
        <v>3</v>
      </c>
      <c r="J64" s="65">
        <v>1.2186494724107107E-4</v>
      </c>
      <c r="K64" s="65">
        <v>18.039254002702851</v>
      </c>
      <c r="L64" s="65">
        <v>1.7502012317434132</v>
      </c>
      <c r="M64" s="75">
        <v>-0.82118012991387412</v>
      </c>
      <c r="N64" s="63">
        <v>2</v>
      </c>
      <c r="O64" s="63">
        <v>2</v>
      </c>
      <c r="P64" s="63">
        <v>1.7502009999999999</v>
      </c>
      <c r="Q64" s="63">
        <v>-0.82118000000000002</v>
      </c>
      <c r="R64" s="63">
        <v>0</v>
      </c>
      <c r="S64" s="63">
        <v>0.99987800000000004</v>
      </c>
      <c r="T64" s="63">
        <v>1.22E-4</v>
      </c>
    </row>
    <row r="65" spans="1:20" x14ac:dyDescent="0.25">
      <c r="A65" s="217"/>
      <c r="B65" s="12">
        <v>60</v>
      </c>
      <c r="C65" s="13">
        <v>2</v>
      </c>
      <c r="D65" s="14">
        <v>2</v>
      </c>
      <c r="E65" s="65">
        <v>0.92338546314587477</v>
      </c>
      <c r="F65" s="70">
        <v>2</v>
      </c>
      <c r="G65" s="65">
        <v>0.99950269148111504</v>
      </c>
      <c r="H65" s="65">
        <v>0.15941702356368112</v>
      </c>
      <c r="I65" s="70">
        <v>3</v>
      </c>
      <c r="J65" s="65">
        <v>4.9730851888511339E-4</v>
      </c>
      <c r="K65" s="65">
        <v>15.371022083361318</v>
      </c>
      <c r="L65" s="65">
        <v>1.9584224164469464</v>
      </c>
      <c r="M65" s="75">
        <v>-0.35156375295436776</v>
      </c>
      <c r="N65" s="63">
        <v>2</v>
      </c>
      <c r="O65" s="63">
        <v>2</v>
      </c>
      <c r="P65" s="63">
        <v>1.9584220000000001</v>
      </c>
      <c r="Q65" s="63">
        <v>-0.35156399999999999</v>
      </c>
      <c r="R65" s="63">
        <v>0</v>
      </c>
      <c r="S65" s="63">
        <v>0.99950300000000003</v>
      </c>
      <c r="T65" s="63">
        <v>4.9700000000000005E-4</v>
      </c>
    </row>
    <row r="66" spans="1:20" x14ac:dyDescent="0.25">
      <c r="A66" s="217"/>
      <c r="B66" s="12">
        <v>61</v>
      </c>
      <c r="C66" s="13">
        <v>2</v>
      </c>
      <c r="D66" s="14">
        <v>2</v>
      </c>
      <c r="E66" s="65">
        <v>0.13308848589346758</v>
      </c>
      <c r="F66" s="70">
        <v>2</v>
      </c>
      <c r="G66" s="65">
        <v>0.99999857915943968</v>
      </c>
      <c r="H66" s="65">
        <v>4.0334821290192062</v>
      </c>
      <c r="I66" s="70">
        <v>3</v>
      </c>
      <c r="J66" s="65">
        <v>1.4208405603289634E-6</v>
      </c>
      <c r="K66" s="65">
        <v>30.96200312251036</v>
      </c>
      <c r="L66" s="65">
        <v>1.1937603065281748</v>
      </c>
      <c r="M66" s="75">
        <v>-2.6344557041720496</v>
      </c>
      <c r="N66" s="63">
        <v>2</v>
      </c>
      <c r="O66" s="63">
        <v>2</v>
      </c>
      <c r="P66" s="63">
        <v>1.1937599999999999</v>
      </c>
      <c r="Q66" s="63">
        <v>-2.6344560000000001</v>
      </c>
      <c r="R66" s="63">
        <v>0</v>
      </c>
      <c r="S66" s="63">
        <v>0.99999899999999997</v>
      </c>
      <c r="T66" s="63">
        <v>9.9999999999999995E-7</v>
      </c>
    </row>
    <row r="67" spans="1:20" x14ac:dyDescent="0.25">
      <c r="A67" s="217"/>
      <c r="B67" s="12">
        <v>62</v>
      </c>
      <c r="C67" s="13">
        <v>2</v>
      </c>
      <c r="D67" s="14">
        <v>2</v>
      </c>
      <c r="E67" s="65">
        <v>0.57776962770732332</v>
      </c>
      <c r="F67" s="70">
        <v>2</v>
      </c>
      <c r="G67" s="65">
        <v>0.9992294283612918</v>
      </c>
      <c r="H67" s="65">
        <v>1.0971601154789958</v>
      </c>
      <c r="I67" s="70">
        <v>3</v>
      </c>
      <c r="J67" s="65">
        <v>7.7057163870834875E-4</v>
      </c>
      <c r="K67" s="65">
        <v>15.432374239350189</v>
      </c>
      <c r="L67" s="65">
        <v>1.8589256741035518</v>
      </c>
      <c r="M67" s="75">
        <v>0.31900654394643857</v>
      </c>
      <c r="N67" s="63">
        <v>2</v>
      </c>
      <c r="O67" s="63">
        <v>2</v>
      </c>
      <c r="P67" s="63">
        <v>1.8589260000000001</v>
      </c>
      <c r="Q67" s="63">
        <v>0.31900699999999999</v>
      </c>
      <c r="R67" s="63">
        <v>0</v>
      </c>
      <c r="S67" s="63">
        <v>0.99922900000000003</v>
      </c>
      <c r="T67" s="63">
        <v>7.7099999999999998E-4</v>
      </c>
    </row>
    <row r="68" spans="1:20" x14ac:dyDescent="0.25">
      <c r="A68" s="217"/>
      <c r="B68" s="12">
        <v>63</v>
      </c>
      <c r="C68" s="13">
        <v>2</v>
      </c>
      <c r="D68" s="14">
        <v>2</v>
      </c>
      <c r="E68" s="65">
        <v>0.12783630090376993</v>
      </c>
      <c r="F68" s="70">
        <v>2</v>
      </c>
      <c r="G68" s="65">
        <v>0.99999877983056118</v>
      </c>
      <c r="H68" s="65">
        <v>4.1140094654826074</v>
      </c>
      <c r="I68" s="70">
        <v>3</v>
      </c>
      <c r="J68" s="65">
        <v>1.2201694388785043E-6</v>
      </c>
      <c r="K68" s="65">
        <v>31.347048674214243</v>
      </c>
      <c r="L68" s="65">
        <v>1.1580938785030137</v>
      </c>
      <c r="M68" s="75">
        <v>-2.6434099133781657</v>
      </c>
      <c r="N68" s="63">
        <v>2</v>
      </c>
      <c r="O68" s="63">
        <v>2</v>
      </c>
      <c r="P68" s="63">
        <v>1.158094</v>
      </c>
      <c r="Q68" s="63">
        <v>-2.6434099999999998</v>
      </c>
      <c r="R68" s="63">
        <v>0</v>
      </c>
      <c r="S68" s="63">
        <v>0.99999899999999997</v>
      </c>
      <c r="T68" s="63">
        <v>9.9999999999999995E-7</v>
      </c>
    </row>
    <row r="69" spans="1:20" x14ac:dyDescent="0.25">
      <c r="A69" s="217"/>
      <c r="B69" s="12">
        <v>64</v>
      </c>
      <c r="C69" s="13">
        <v>2</v>
      </c>
      <c r="D69" s="14">
        <v>2</v>
      </c>
      <c r="E69" s="65">
        <v>0.69956736467534542</v>
      </c>
      <c r="F69" s="70">
        <v>2</v>
      </c>
      <c r="G69" s="65">
        <v>0.99432671439504738</v>
      </c>
      <c r="H69" s="65">
        <v>0.71458637094888922</v>
      </c>
      <c r="I69" s="70">
        <v>3</v>
      </c>
      <c r="J69" s="65">
        <v>5.6732856049525205E-3</v>
      </c>
      <c r="K69" s="65">
        <v>11.047181205911832</v>
      </c>
      <c r="L69" s="65">
        <v>2.666057249316959</v>
      </c>
      <c r="M69" s="75">
        <v>-0.64250454005693647</v>
      </c>
      <c r="N69" s="63">
        <v>2</v>
      </c>
      <c r="O69" s="63">
        <v>2</v>
      </c>
      <c r="P69" s="63">
        <v>2.6660569999999999</v>
      </c>
      <c r="Q69" s="63">
        <v>-0.64250499999999999</v>
      </c>
      <c r="R69" s="63">
        <v>0</v>
      </c>
      <c r="S69" s="63">
        <v>0.99432699999999996</v>
      </c>
      <c r="T69" s="63">
        <v>5.6730000000000001E-3</v>
      </c>
    </row>
    <row r="70" spans="1:20" x14ac:dyDescent="0.25">
      <c r="A70" s="217"/>
      <c r="B70" s="12">
        <v>65</v>
      </c>
      <c r="C70" s="13">
        <v>2</v>
      </c>
      <c r="D70" s="14">
        <v>2</v>
      </c>
      <c r="E70" s="65">
        <v>0.25203650906397662</v>
      </c>
      <c r="F70" s="70">
        <v>2</v>
      </c>
      <c r="G70" s="65">
        <v>0.99999835078446486</v>
      </c>
      <c r="H70" s="65">
        <v>2.7563626494528095</v>
      </c>
      <c r="I70" s="70">
        <v>3</v>
      </c>
      <c r="J70" s="65">
        <v>1.6492154793592944E-6</v>
      </c>
      <c r="K70" s="65">
        <v>29.386781051373138</v>
      </c>
      <c r="L70" s="65">
        <v>0.37836721844764348</v>
      </c>
      <c r="M70" s="75">
        <v>8.6638931238570194E-2</v>
      </c>
      <c r="N70" s="63">
        <v>2</v>
      </c>
      <c r="O70" s="63">
        <v>2</v>
      </c>
      <c r="P70" s="63">
        <v>0.37836700000000001</v>
      </c>
      <c r="Q70" s="63">
        <v>8.6638999999999994E-2</v>
      </c>
      <c r="R70" s="63">
        <v>0</v>
      </c>
      <c r="S70" s="63">
        <v>0.99999800000000005</v>
      </c>
      <c r="T70" s="63">
        <v>1.9999999999999999E-6</v>
      </c>
    </row>
    <row r="71" spans="1:20" x14ac:dyDescent="0.25">
      <c r="A71" s="217"/>
      <c r="B71" s="12">
        <v>66</v>
      </c>
      <c r="C71" s="13">
        <v>2</v>
      </c>
      <c r="D71" s="14">
        <v>2</v>
      </c>
      <c r="E71" s="65">
        <v>0.59181753994849939</v>
      </c>
      <c r="F71" s="70">
        <v>2</v>
      </c>
      <c r="G71" s="65">
        <v>0.9999573178776926</v>
      </c>
      <c r="H71" s="65">
        <v>1.0491138023018176</v>
      </c>
      <c r="I71" s="70">
        <v>3</v>
      </c>
      <c r="J71" s="65">
        <v>4.2682122307377966E-5</v>
      </c>
      <c r="K71" s="65">
        <v>21.17248924968986</v>
      </c>
      <c r="L71" s="65">
        <v>1.2011725537487408</v>
      </c>
      <c r="M71" s="75">
        <v>8.4437359209620616E-2</v>
      </c>
      <c r="N71" s="63">
        <v>2</v>
      </c>
      <c r="O71" s="63">
        <v>2</v>
      </c>
      <c r="P71" s="63">
        <v>1.201173</v>
      </c>
      <c r="Q71" s="63">
        <v>8.4436999999999998E-2</v>
      </c>
      <c r="R71" s="63">
        <v>0</v>
      </c>
      <c r="S71" s="63">
        <v>0.99995699999999998</v>
      </c>
      <c r="T71" s="63">
        <v>4.3000000000000002E-5</v>
      </c>
    </row>
    <row r="72" spans="1:20" x14ac:dyDescent="0.25">
      <c r="A72" s="217"/>
      <c r="B72" s="12">
        <v>67</v>
      </c>
      <c r="C72" s="13">
        <v>2</v>
      </c>
      <c r="D72" s="14">
        <v>2</v>
      </c>
      <c r="E72" s="65">
        <v>0.48020133255679764</v>
      </c>
      <c r="F72" s="70">
        <v>2</v>
      </c>
      <c r="G72" s="65">
        <v>0.98064710843800829</v>
      </c>
      <c r="H72" s="65">
        <v>1.4670996403901819</v>
      </c>
      <c r="I72" s="70">
        <v>3</v>
      </c>
      <c r="J72" s="65">
        <v>1.9352891561991773E-2</v>
      </c>
      <c r="K72" s="65">
        <v>9.3178412912814554</v>
      </c>
      <c r="L72" s="65">
        <v>2.7681024634519442</v>
      </c>
      <c r="M72" s="75">
        <v>3.2199536274628689E-2</v>
      </c>
      <c r="N72" s="63">
        <v>2</v>
      </c>
      <c r="O72" s="63">
        <v>2</v>
      </c>
      <c r="P72" s="63">
        <v>2.7681019999999998</v>
      </c>
      <c r="Q72" s="63">
        <v>3.2199999999999999E-2</v>
      </c>
      <c r="R72" s="63">
        <v>0</v>
      </c>
      <c r="S72" s="63">
        <v>0.98064700000000005</v>
      </c>
      <c r="T72" s="63">
        <v>1.9352999999999999E-2</v>
      </c>
    </row>
    <row r="73" spans="1:20" x14ac:dyDescent="0.25">
      <c r="A73" s="217"/>
      <c r="B73" s="12">
        <v>68</v>
      </c>
      <c r="C73" s="13">
        <v>2</v>
      </c>
      <c r="D73" s="14">
        <v>2</v>
      </c>
      <c r="E73" s="65">
        <v>0.37419376846088487</v>
      </c>
      <c r="F73" s="70">
        <v>2</v>
      </c>
      <c r="G73" s="65">
        <v>0.99999908482836641</v>
      </c>
      <c r="H73" s="65">
        <v>1.9659630364895468</v>
      </c>
      <c r="I73" s="70">
        <v>3</v>
      </c>
      <c r="J73" s="65">
        <v>9.151716334151668E-7</v>
      </c>
      <c r="K73" s="65">
        <v>29.774269629662314</v>
      </c>
      <c r="L73" s="65">
        <v>0.7768540386624323</v>
      </c>
      <c r="M73" s="75">
        <v>-1.6591618468271772</v>
      </c>
      <c r="N73" s="63">
        <v>2</v>
      </c>
      <c r="O73" s="63">
        <v>2</v>
      </c>
      <c r="P73" s="63">
        <v>0.77685400000000004</v>
      </c>
      <c r="Q73" s="63">
        <v>-1.659162</v>
      </c>
      <c r="R73" s="63">
        <v>0</v>
      </c>
      <c r="S73" s="63">
        <v>0.99999899999999997</v>
      </c>
      <c r="T73" s="63">
        <v>9.9999999999999995E-7</v>
      </c>
    </row>
    <row r="74" spans="1:20" x14ac:dyDescent="0.25">
      <c r="A74" s="217"/>
      <c r="B74" s="12">
        <v>69</v>
      </c>
      <c r="C74" s="13">
        <v>2</v>
      </c>
      <c r="D74" s="14">
        <v>2</v>
      </c>
      <c r="E74" s="65">
        <v>0.15606991303408296</v>
      </c>
      <c r="F74" s="70">
        <v>2</v>
      </c>
      <c r="G74" s="65">
        <v>0.95957347246690994</v>
      </c>
      <c r="H74" s="65">
        <v>3.7149024233032417</v>
      </c>
      <c r="I74" s="70">
        <v>3</v>
      </c>
      <c r="J74" s="65">
        <v>4.0426527533090055E-2</v>
      </c>
      <c r="K74" s="65">
        <v>10.048907812556546</v>
      </c>
      <c r="L74" s="65">
        <v>3.4980543322522637</v>
      </c>
      <c r="M74" s="75">
        <v>-1.6849561621261284</v>
      </c>
      <c r="N74" s="63">
        <v>2</v>
      </c>
      <c r="O74" s="63">
        <v>2</v>
      </c>
      <c r="P74" s="63">
        <v>3.4980540000000002</v>
      </c>
      <c r="Q74" s="63">
        <v>-1.6849559999999999</v>
      </c>
      <c r="R74" s="63">
        <v>0</v>
      </c>
      <c r="S74" s="63">
        <v>0.95957300000000001</v>
      </c>
      <c r="T74" s="63">
        <v>4.0426999999999998E-2</v>
      </c>
    </row>
    <row r="75" spans="1:20" x14ac:dyDescent="0.25">
      <c r="A75" s="217"/>
      <c r="B75" s="12">
        <v>70</v>
      </c>
      <c r="C75" s="13">
        <v>2</v>
      </c>
      <c r="D75" s="14">
        <v>2</v>
      </c>
      <c r="E75" s="65">
        <v>0.50984383404146871</v>
      </c>
      <c r="F75" s="70">
        <v>2</v>
      </c>
      <c r="G75" s="65">
        <v>0.9999967038945653</v>
      </c>
      <c r="H75" s="65">
        <v>1.3473016158335218</v>
      </c>
      <c r="I75" s="70">
        <v>3</v>
      </c>
      <c r="J75" s="65">
        <v>3.2961054346060331E-6</v>
      </c>
      <c r="K75" s="65">
        <v>26.592832939159653</v>
      </c>
      <c r="L75" s="65">
        <v>1.0904278804275815</v>
      </c>
      <c r="M75" s="75">
        <v>-1.6265834962301373</v>
      </c>
      <c r="N75" s="63">
        <v>2</v>
      </c>
      <c r="O75" s="63">
        <v>2</v>
      </c>
      <c r="P75" s="63">
        <v>1.090428</v>
      </c>
      <c r="Q75" s="63">
        <v>-1.6265829999999999</v>
      </c>
      <c r="R75" s="63">
        <v>0</v>
      </c>
      <c r="S75" s="63">
        <v>0.99999700000000002</v>
      </c>
      <c r="T75" s="63">
        <v>3.0000000000000001E-6</v>
      </c>
    </row>
    <row r="76" spans="1:20" x14ac:dyDescent="0.25">
      <c r="A76" s="217"/>
      <c r="B76" s="12">
        <v>71</v>
      </c>
      <c r="C76" s="13">
        <v>2</v>
      </c>
      <c r="D76" s="15" t="s">
        <v>18</v>
      </c>
      <c r="E76" s="65">
        <v>0.10260097458663656</v>
      </c>
      <c r="F76" s="70">
        <v>2</v>
      </c>
      <c r="G76" s="65">
        <v>0.74677177526185623</v>
      </c>
      <c r="H76" s="65">
        <v>4.5538156947909778</v>
      </c>
      <c r="I76" s="70">
        <v>2</v>
      </c>
      <c r="J76" s="65">
        <v>0.25322822473814371</v>
      </c>
      <c r="K76" s="65">
        <v>6.7167526158843653</v>
      </c>
      <c r="L76" s="65">
        <v>3.7158961465535993</v>
      </c>
      <c r="M76" s="75">
        <v>1.0445144207553834</v>
      </c>
      <c r="N76" s="63">
        <v>2</v>
      </c>
      <c r="O76" s="63">
        <v>3</v>
      </c>
      <c r="P76" s="63">
        <v>3.7158959999999999</v>
      </c>
      <c r="Q76" s="63">
        <v>1.0445139999999999</v>
      </c>
      <c r="R76" s="63">
        <v>0</v>
      </c>
      <c r="S76" s="63">
        <v>0.25322800000000001</v>
      </c>
      <c r="T76" s="63">
        <v>0.74677199999999999</v>
      </c>
    </row>
    <row r="77" spans="1:20" x14ac:dyDescent="0.25">
      <c r="A77" s="217"/>
      <c r="B77" s="12">
        <v>72</v>
      </c>
      <c r="C77" s="13">
        <v>2</v>
      </c>
      <c r="D77" s="14">
        <v>2</v>
      </c>
      <c r="E77" s="65">
        <v>0.6903892033211606</v>
      </c>
      <c r="F77" s="70">
        <v>2</v>
      </c>
      <c r="G77" s="65">
        <v>0.99999065470873139</v>
      </c>
      <c r="H77" s="65">
        <v>0.7409995552603138</v>
      </c>
      <c r="I77" s="70">
        <v>3</v>
      </c>
      <c r="J77" s="65">
        <v>9.3452912685763011E-6</v>
      </c>
      <c r="K77" s="65">
        <v>23.90225676290143</v>
      </c>
      <c r="L77" s="65">
        <v>0.99761036630933919</v>
      </c>
      <c r="M77" s="75">
        <v>-0.49053060180058261</v>
      </c>
      <c r="N77" s="63">
        <v>2</v>
      </c>
      <c r="O77" s="63">
        <v>2</v>
      </c>
      <c r="P77" s="63">
        <v>0.99761</v>
      </c>
      <c r="Q77" s="63">
        <v>-0.49053099999999999</v>
      </c>
      <c r="R77" s="63">
        <v>0</v>
      </c>
      <c r="S77" s="63">
        <v>0.99999099999999996</v>
      </c>
      <c r="T77" s="63">
        <v>9.0000000000000002E-6</v>
      </c>
    </row>
    <row r="78" spans="1:20" x14ac:dyDescent="0.25">
      <c r="A78" s="217"/>
      <c r="B78" s="12">
        <v>73</v>
      </c>
      <c r="C78" s="13">
        <v>2</v>
      </c>
      <c r="D78" s="14">
        <v>2</v>
      </c>
      <c r="E78" s="65">
        <v>0.10536198482090575</v>
      </c>
      <c r="F78" s="70">
        <v>2</v>
      </c>
      <c r="G78" s="65">
        <v>0.8155328274691297</v>
      </c>
      <c r="H78" s="65">
        <v>4.5007067665146767</v>
      </c>
      <c r="I78" s="70">
        <v>3</v>
      </c>
      <c r="J78" s="65">
        <v>0.18446717253087019</v>
      </c>
      <c r="K78" s="65">
        <v>7.4734470758553728</v>
      </c>
      <c r="L78" s="65">
        <v>3.8352593099404109</v>
      </c>
      <c r="M78" s="75">
        <v>-1.4059580608525826</v>
      </c>
      <c r="N78" s="63">
        <v>2</v>
      </c>
      <c r="O78" s="63">
        <v>2</v>
      </c>
      <c r="P78" s="63">
        <v>3.8352590000000002</v>
      </c>
      <c r="Q78" s="63">
        <v>-1.405958</v>
      </c>
      <c r="R78" s="63">
        <v>0</v>
      </c>
      <c r="S78" s="63">
        <v>0.81553299999999995</v>
      </c>
      <c r="T78" s="63">
        <v>0.18446699999999999</v>
      </c>
    </row>
    <row r="79" spans="1:20" x14ac:dyDescent="0.25">
      <c r="A79" s="217"/>
      <c r="B79" s="12">
        <v>74</v>
      </c>
      <c r="C79" s="13">
        <v>2</v>
      </c>
      <c r="D79" s="14">
        <v>2</v>
      </c>
      <c r="E79" s="65">
        <v>0.71341232960306789</v>
      </c>
      <c r="F79" s="70">
        <v>2</v>
      </c>
      <c r="G79" s="65">
        <v>0.99957225314426557</v>
      </c>
      <c r="H79" s="65">
        <v>0.675391446663266</v>
      </c>
      <c r="I79" s="70">
        <v>3</v>
      </c>
      <c r="J79" s="65">
        <v>4.2774685573450838E-4</v>
      </c>
      <c r="K79" s="65">
        <v>16.188493761786884</v>
      </c>
      <c r="L79" s="65">
        <v>2.2574124943183431</v>
      </c>
      <c r="M79" s="75">
        <v>-1.4267942341193101</v>
      </c>
      <c r="N79" s="63">
        <v>2</v>
      </c>
      <c r="O79" s="63">
        <v>2</v>
      </c>
      <c r="P79" s="63">
        <v>2.257412</v>
      </c>
      <c r="Q79" s="63">
        <v>-1.4267939999999999</v>
      </c>
      <c r="R79" s="63">
        <v>0</v>
      </c>
      <c r="S79" s="63">
        <v>0.99957200000000002</v>
      </c>
      <c r="T79" s="63">
        <v>4.28E-4</v>
      </c>
    </row>
    <row r="80" spans="1:20" x14ac:dyDescent="0.25">
      <c r="A80" s="217"/>
      <c r="B80" s="12">
        <v>75</v>
      </c>
      <c r="C80" s="13">
        <v>2</v>
      </c>
      <c r="D80" s="14">
        <v>2</v>
      </c>
      <c r="E80" s="65">
        <v>0.83649182253630561</v>
      </c>
      <c r="F80" s="70">
        <v>2</v>
      </c>
      <c r="G80" s="65">
        <v>0.99997578542065879</v>
      </c>
      <c r="H80" s="65">
        <v>0.35707706882280688</v>
      </c>
      <c r="I80" s="70">
        <v>3</v>
      </c>
      <c r="J80" s="65">
        <v>2.421457934132333E-5</v>
      </c>
      <c r="K80" s="65">
        <v>21.61413994724229</v>
      </c>
      <c r="L80" s="65">
        <v>1.2557132635280717</v>
      </c>
      <c r="M80" s="75">
        <v>-0.54642419668046138</v>
      </c>
      <c r="N80" s="63">
        <v>2</v>
      </c>
      <c r="O80" s="63">
        <v>2</v>
      </c>
      <c r="P80" s="63">
        <v>1.2557130000000001</v>
      </c>
      <c r="Q80" s="63">
        <v>-0.54642400000000002</v>
      </c>
      <c r="R80" s="63">
        <v>0</v>
      </c>
      <c r="S80" s="63">
        <v>0.99997599999999998</v>
      </c>
      <c r="T80" s="63">
        <v>2.4000000000000001E-5</v>
      </c>
    </row>
    <row r="81" spans="1:20" x14ac:dyDescent="0.25">
      <c r="A81" s="217"/>
      <c r="B81" s="12">
        <v>76</v>
      </c>
      <c r="C81" s="13">
        <v>2</v>
      </c>
      <c r="D81" s="14">
        <v>2</v>
      </c>
      <c r="E81" s="65">
        <v>0.77788152448955883</v>
      </c>
      <c r="F81" s="70">
        <v>2</v>
      </c>
      <c r="G81" s="65">
        <v>0.99991709470300627</v>
      </c>
      <c r="H81" s="65">
        <v>0.50236209709389101</v>
      </c>
      <c r="I81" s="70">
        <v>3</v>
      </c>
      <c r="J81" s="65">
        <v>8.2905296993707683E-5</v>
      </c>
      <c r="K81" s="65">
        <v>19.297819482985528</v>
      </c>
      <c r="L81" s="65">
        <v>1.437557624745349</v>
      </c>
      <c r="M81" s="75">
        <v>-0.13442497914391327</v>
      </c>
      <c r="N81" s="63">
        <v>2</v>
      </c>
      <c r="O81" s="63">
        <v>2</v>
      </c>
      <c r="P81" s="63">
        <v>1.4375579999999999</v>
      </c>
      <c r="Q81" s="63">
        <v>-0.13442499999999999</v>
      </c>
      <c r="R81" s="63">
        <v>0</v>
      </c>
      <c r="S81" s="63">
        <v>0.99991699999999994</v>
      </c>
      <c r="T81" s="63">
        <v>8.2999999999999998E-5</v>
      </c>
    </row>
    <row r="82" spans="1:20" x14ac:dyDescent="0.25">
      <c r="A82" s="217"/>
      <c r="B82" s="12">
        <v>77</v>
      </c>
      <c r="C82" s="13">
        <v>2</v>
      </c>
      <c r="D82" s="14">
        <v>2</v>
      </c>
      <c r="E82" s="65">
        <v>0.80052438896166211</v>
      </c>
      <c r="F82" s="70">
        <v>2</v>
      </c>
      <c r="G82" s="65">
        <v>0.99825406405765438</v>
      </c>
      <c r="H82" s="65">
        <v>0.44497655969875916</v>
      </c>
      <c r="I82" s="70">
        <v>3</v>
      </c>
      <c r="J82" s="65">
        <v>1.7459359423456127E-3</v>
      </c>
      <c r="K82" s="65">
        <v>13.142410656910037</v>
      </c>
      <c r="L82" s="65">
        <v>2.4590613720568721</v>
      </c>
      <c r="M82" s="75">
        <v>-0.93527728031195845</v>
      </c>
      <c r="N82" s="63">
        <v>2</v>
      </c>
      <c r="O82" s="63">
        <v>2</v>
      </c>
      <c r="P82" s="63">
        <v>2.4590610000000002</v>
      </c>
      <c r="Q82" s="63">
        <v>-0.93527700000000003</v>
      </c>
      <c r="R82" s="63">
        <v>0</v>
      </c>
      <c r="S82" s="63">
        <v>0.99825399999999997</v>
      </c>
      <c r="T82" s="63">
        <v>1.7459999999999999E-3</v>
      </c>
    </row>
    <row r="83" spans="1:20" x14ac:dyDescent="0.25">
      <c r="A83" s="217"/>
      <c r="B83" s="12">
        <v>78</v>
      </c>
      <c r="C83" s="13">
        <v>2</v>
      </c>
      <c r="D83" s="14">
        <v>2</v>
      </c>
      <c r="E83" s="65">
        <v>0.16064348978289006</v>
      </c>
      <c r="F83" s="70">
        <v>2</v>
      </c>
      <c r="G83" s="65">
        <v>0.68921311926513473</v>
      </c>
      <c r="H83" s="65">
        <v>3.6571354369373243</v>
      </c>
      <c r="I83" s="70">
        <v>3</v>
      </c>
      <c r="J83" s="65">
        <v>0.31078688073486516</v>
      </c>
      <c r="K83" s="65">
        <v>5.2500217042286978</v>
      </c>
      <c r="L83" s="65">
        <v>3.518484946508782</v>
      </c>
      <c r="M83" s="75">
        <v>0.16058886562100211</v>
      </c>
      <c r="N83" s="63">
        <v>2</v>
      </c>
      <c r="O83" s="63">
        <v>2</v>
      </c>
      <c r="P83" s="63">
        <v>3.5184850000000001</v>
      </c>
      <c r="Q83" s="63">
        <v>0.16058900000000001</v>
      </c>
      <c r="R83" s="63">
        <v>0</v>
      </c>
      <c r="S83" s="63">
        <v>0.68921299999999996</v>
      </c>
      <c r="T83" s="63">
        <v>0.31078699999999998</v>
      </c>
    </row>
    <row r="84" spans="1:20" x14ac:dyDescent="0.25">
      <c r="A84" s="217"/>
      <c r="B84" s="12">
        <v>79</v>
      </c>
      <c r="C84" s="13">
        <v>2</v>
      </c>
      <c r="D84" s="14">
        <v>2</v>
      </c>
      <c r="E84" s="65">
        <v>0.64051391413546577</v>
      </c>
      <c r="F84" s="70">
        <v>2</v>
      </c>
      <c r="G84" s="65">
        <v>0.99251686242126957</v>
      </c>
      <c r="H84" s="65">
        <v>0.89096886803282416</v>
      </c>
      <c r="I84" s="70">
        <v>3</v>
      </c>
      <c r="J84" s="65">
        <v>7.4831375787304975E-3</v>
      </c>
      <c r="K84" s="65">
        <v>10.666152539689572</v>
      </c>
      <c r="L84" s="65">
        <v>2.5897987133155009</v>
      </c>
      <c r="M84" s="75">
        <v>-0.174611727640508</v>
      </c>
      <c r="N84" s="63">
        <v>2</v>
      </c>
      <c r="O84" s="63">
        <v>2</v>
      </c>
      <c r="P84" s="63">
        <v>2.5897990000000002</v>
      </c>
      <c r="Q84" s="63">
        <v>-0.17461199999999999</v>
      </c>
      <c r="R84" s="63">
        <v>0</v>
      </c>
      <c r="S84" s="63">
        <v>0.99251699999999998</v>
      </c>
      <c r="T84" s="63">
        <v>7.4830000000000001E-3</v>
      </c>
    </row>
    <row r="85" spans="1:20" x14ac:dyDescent="0.25">
      <c r="A85" s="217"/>
      <c r="B85" s="12">
        <v>80</v>
      </c>
      <c r="C85" s="13">
        <v>2</v>
      </c>
      <c r="D85" s="14">
        <v>2</v>
      </c>
      <c r="E85" s="65">
        <v>8.6424707144760235E-2</v>
      </c>
      <c r="F85" s="70">
        <v>2</v>
      </c>
      <c r="G85" s="65">
        <v>0.99999998088420206</v>
      </c>
      <c r="H85" s="65">
        <v>4.8969633634558907</v>
      </c>
      <c r="I85" s="70">
        <v>3</v>
      </c>
      <c r="J85" s="65">
        <v>1.9106242772348358E-8</v>
      </c>
      <c r="K85" s="65">
        <v>40.443464742377834</v>
      </c>
      <c r="L85" s="65">
        <v>-0.30748788367808255</v>
      </c>
      <c r="M85" s="75">
        <v>-1.3188714591631678</v>
      </c>
      <c r="N85" s="63">
        <v>2</v>
      </c>
      <c r="O85" s="63">
        <v>2</v>
      </c>
      <c r="P85" s="63">
        <v>-0.30748799999999998</v>
      </c>
      <c r="Q85" s="63">
        <v>-1.3188709999999999</v>
      </c>
      <c r="R85" s="63">
        <v>0</v>
      </c>
      <c r="S85" s="63">
        <v>1</v>
      </c>
      <c r="T85" s="63">
        <v>0</v>
      </c>
    </row>
    <row r="86" spans="1:20" x14ac:dyDescent="0.25">
      <c r="A86" s="217"/>
      <c r="B86" s="12">
        <v>81</v>
      </c>
      <c r="C86" s="13">
        <v>2</v>
      </c>
      <c r="D86" s="14">
        <v>2</v>
      </c>
      <c r="E86" s="65">
        <v>0.45718390621311089</v>
      </c>
      <c r="F86" s="70">
        <v>2</v>
      </c>
      <c r="G86" s="65">
        <v>0.99999699225233263</v>
      </c>
      <c r="H86" s="65">
        <v>1.5653390968795355</v>
      </c>
      <c r="I86" s="70">
        <v>3</v>
      </c>
      <c r="J86" s="65">
        <v>3.0077476672759949E-6</v>
      </c>
      <c r="K86" s="65">
        <v>26.993971166583528</v>
      </c>
      <c r="L86" s="65">
        <v>1.1066917858680019</v>
      </c>
      <c r="M86" s="75">
        <v>-1.7522537135807472</v>
      </c>
      <c r="N86" s="63">
        <v>2</v>
      </c>
      <c r="O86" s="63">
        <v>2</v>
      </c>
      <c r="P86" s="63">
        <v>1.106692</v>
      </c>
      <c r="Q86" s="63">
        <v>-1.752254</v>
      </c>
      <c r="R86" s="63">
        <v>0</v>
      </c>
      <c r="S86" s="63">
        <v>0.99999700000000002</v>
      </c>
      <c r="T86" s="63">
        <v>3.0000000000000001E-6</v>
      </c>
    </row>
    <row r="87" spans="1:20" x14ac:dyDescent="0.25">
      <c r="A87" s="217"/>
      <c r="B87" s="12">
        <v>82</v>
      </c>
      <c r="C87" s="13">
        <v>2</v>
      </c>
      <c r="D87" s="14">
        <v>2</v>
      </c>
      <c r="E87" s="65">
        <v>0.22722123927721738</v>
      </c>
      <c r="F87" s="70">
        <v>2</v>
      </c>
      <c r="G87" s="65">
        <v>0.99999967332960604</v>
      </c>
      <c r="H87" s="65">
        <v>2.9636622275402957</v>
      </c>
      <c r="I87" s="70">
        <v>3</v>
      </c>
      <c r="J87" s="65">
        <v>3.2667039303637704E-7</v>
      </c>
      <c r="K87" s="65">
        <v>32.832289867720903</v>
      </c>
      <c r="L87" s="65">
        <v>0.60552458942750831</v>
      </c>
      <c r="M87" s="75">
        <v>-1.9429803778760835</v>
      </c>
      <c r="N87" s="63">
        <v>2</v>
      </c>
      <c r="O87" s="63">
        <v>2</v>
      </c>
      <c r="P87" s="63">
        <v>0.60552499999999998</v>
      </c>
      <c r="Q87" s="63">
        <v>-1.9429799999999999</v>
      </c>
      <c r="R87" s="63">
        <v>0</v>
      </c>
      <c r="S87" s="63">
        <v>1</v>
      </c>
      <c r="T87" s="63">
        <v>0</v>
      </c>
    </row>
    <row r="88" spans="1:20" x14ac:dyDescent="0.25">
      <c r="A88" s="217"/>
      <c r="B88" s="12">
        <v>83</v>
      </c>
      <c r="C88" s="13">
        <v>2</v>
      </c>
      <c r="D88" s="14">
        <v>2</v>
      </c>
      <c r="E88" s="65">
        <v>0.64099741740091898</v>
      </c>
      <c r="F88" s="70">
        <v>2</v>
      </c>
      <c r="G88" s="65">
        <v>0.99999622155920009</v>
      </c>
      <c r="H88" s="65">
        <v>0.88945970217062109</v>
      </c>
      <c r="I88" s="70">
        <v>3</v>
      </c>
      <c r="J88" s="65">
        <v>3.7784407996036545E-6</v>
      </c>
      <c r="K88" s="65">
        <v>25.861850385887209</v>
      </c>
      <c r="L88" s="65">
        <v>0.89870376931867213</v>
      </c>
      <c r="M88" s="75">
        <v>-0.90494003422481029</v>
      </c>
      <c r="N88" s="63">
        <v>2</v>
      </c>
      <c r="O88" s="63">
        <v>2</v>
      </c>
      <c r="P88" s="63">
        <v>0.89870399999999995</v>
      </c>
      <c r="Q88" s="63">
        <v>-0.90493999999999997</v>
      </c>
      <c r="R88" s="63">
        <v>0</v>
      </c>
      <c r="S88" s="63">
        <v>0.999996</v>
      </c>
      <c r="T88" s="63">
        <v>3.9999999999999998E-6</v>
      </c>
    </row>
    <row r="89" spans="1:20" x14ac:dyDescent="0.25">
      <c r="A89" s="217"/>
      <c r="B89" s="12">
        <v>84</v>
      </c>
      <c r="C89" s="13">
        <v>2</v>
      </c>
      <c r="D89" s="15" t="s">
        <v>18</v>
      </c>
      <c r="E89" s="65">
        <v>0.1656018031133217</v>
      </c>
      <c r="F89" s="70">
        <v>2</v>
      </c>
      <c r="G89" s="65">
        <v>0.85660809192127696</v>
      </c>
      <c r="H89" s="65">
        <v>3.5963382974495728</v>
      </c>
      <c r="I89" s="70">
        <v>2</v>
      </c>
      <c r="J89" s="65">
        <v>0.14339190807872298</v>
      </c>
      <c r="K89" s="65">
        <v>7.1711363257288143</v>
      </c>
      <c r="L89" s="65">
        <v>4.4984663510769254</v>
      </c>
      <c r="M89" s="75">
        <v>-0.88274991529149915</v>
      </c>
      <c r="N89" s="63">
        <v>2</v>
      </c>
      <c r="O89" s="63">
        <v>3</v>
      </c>
      <c r="P89" s="63">
        <v>4.4984659999999996</v>
      </c>
      <c r="Q89" s="63">
        <v>-0.88275000000000003</v>
      </c>
      <c r="R89" s="63">
        <v>0</v>
      </c>
      <c r="S89" s="63">
        <v>0.14339199999999999</v>
      </c>
      <c r="T89" s="63">
        <v>0.85660800000000004</v>
      </c>
    </row>
    <row r="90" spans="1:20" x14ac:dyDescent="0.25">
      <c r="A90" s="217"/>
      <c r="B90" s="12">
        <v>85</v>
      </c>
      <c r="C90" s="13">
        <v>2</v>
      </c>
      <c r="D90" s="14">
        <v>2</v>
      </c>
      <c r="E90" s="65">
        <v>0.40653543223242761</v>
      </c>
      <c r="F90" s="70">
        <v>2</v>
      </c>
      <c r="G90" s="65">
        <v>0.96355758148751669</v>
      </c>
      <c r="H90" s="65">
        <v>1.8001683792588663</v>
      </c>
      <c r="I90" s="70">
        <v>3</v>
      </c>
      <c r="J90" s="65">
        <v>3.6442418512483366E-2</v>
      </c>
      <c r="K90" s="65">
        <v>8.3499659972453948</v>
      </c>
      <c r="L90" s="65">
        <v>2.9339779919051638</v>
      </c>
      <c r="M90" s="75">
        <v>2.7379106499269834E-2</v>
      </c>
      <c r="N90" s="63">
        <v>2</v>
      </c>
      <c r="O90" s="63">
        <v>2</v>
      </c>
      <c r="P90" s="63">
        <v>2.9339780000000002</v>
      </c>
      <c r="Q90" s="63">
        <v>2.7379000000000001E-2</v>
      </c>
      <c r="R90" s="63">
        <v>0</v>
      </c>
      <c r="S90" s="63">
        <v>0.96355800000000003</v>
      </c>
      <c r="T90" s="63">
        <v>3.6442000000000002E-2</v>
      </c>
    </row>
    <row r="91" spans="1:20" x14ac:dyDescent="0.25">
      <c r="A91" s="217"/>
      <c r="B91" s="12">
        <v>86</v>
      </c>
      <c r="C91" s="13">
        <v>2</v>
      </c>
      <c r="D91" s="14">
        <v>2</v>
      </c>
      <c r="E91" s="65">
        <v>0.15244142854895451</v>
      </c>
      <c r="F91" s="70">
        <v>2</v>
      </c>
      <c r="G91" s="65">
        <v>0.99404006872899964</v>
      </c>
      <c r="H91" s="65">
        <v>3.7619496635984429</v>
      </c>
      <c r="I91" s="70">
        <v>3</v>
      </c>
      <c r="J91" s="65">
        <v>5.9599312710003271E-3</v>
      </c>
      <c r="K91" s="65">
        <v>13.995386797872976</v>
      </c>
      <c r="L91" s="65">
        <v>2.1036082103498197</v>
      </c>
      <c r="M91" s="75">
        <v>1.1915676749870232</v>
      </c>
      <c r="N91" s="63">
        <v>2</v>
      </c>
      <c r="O91" s="63">
        <v>2</v>
      </c>
      <c r="P91" s="63">
        <v>2.1036079999999999</v>
      </c>
      <c r="Q91" s="63">
        <v>1.191568</v>
      </c>
      <c r="R91" s="63">
        <v>0</v>
      </c>
      <c r="S91" s="63">
        <v>0.99404000000000003</v>
      </c>
      <c r="T91" s="63">
        <v>5.96E-3</v>
      </c>
    </row>
    <row r="92" spans="1:20" x14ac:dyDescent="0.25">
      <c r="A92" s="217"/>
      <c r="B92" s="12">
        <v>87</v>
      </c>
      <c r="C92" s="13">
        <v>2</v>
      </c>
      <c r="D92" s="14">
        <v>2</v>
      </c>
      <c r="E92" s="65">
        <v>0.6812022024442036</v>
      </c>
      <c r="F92" s="70">
        <v>2</v>
      </c>
      <c r="G92" s="65">
        <v>0.99822232755400575</v>
      </c>
      <c r="H92" s="65">
        <v>0.76779219403182553</v>
      </c>
      <c r="I92" s="70">
        <v>3</v>
      </c>
      <c r="J92" s="65">
        <v>1.7776724459941605E-3</v>
      </c>
      <c r="K92" s="65">
        <v>13.429134455194724</v>
      </c>
      <c r="L92" s="65">
        <v>2.142582081301609</v>
      </c>
      <c r="M92" s="75">
        <v>8.8779781499108951E-2</v>
      </c>
      <c r="N92" s="63">
        <v>2</v>
      </c>
      <c r="O92" s="63">
        <v>2</v>
      </c>
      <c r="P92" s="63">
        <v>2.142582</v>
      </c>
      <c r="Q92" s="63">
        <v>8.8779999999999998E-2</v>
      </c>
      <c r="R92" s="63">
        <v>0</v>
      </c>
      <c r="S92" s="63">
        <v>0.99822200000000005</v>
      </c>
      <c r="T92" s="63">
        <v>1.7780000000000001E-3</v>
      </c>
    </row>
    <row r="93" spans="1:20" x14ac:dyDescent="0.25">
      <c r="A93" s="217"/>
      <c r="B93" s="12">
        <v>88</v>
      </c>
      <c r="C93" s="13">
        <v>2</v>
      </c>
      <c r="D93" s="14">
        <v>2</v>
      </c>
      <c r="E93" s="65">
        <v>0.38689034489908275</v>
      </c>
      <c r="F93" s="70">
        <v>2</v>
      </c>
      <c r="G93" s="65">
        <v>0.99945569039693027</v>
      </c>
      <c r="H93" s="65">
        <v>1.8992279452331227</v>
      </c>
      <c r="I93" s="70">
        <v>3</v>
      </c>
      <c r="J93" s="65">
        <v>5.4430960306971622E-4</v>
      </c>
      <c r="K93" s="65">
        <v>16.930123729061787</v>
      </c>
      <c r="L93" s="65">
        <v>2.4794560339308567</v>
      </c>
      <c r="M93" s="75">
        <v>-1.940739273366191</v>
      </c>
      <c r="N93" s="63">
        <v>2</v>
      </c>
      <c r="O93" s="63">
        <v>2</v>
      </c>
      <c r="P93" s="63">
        <v>2.4794559999999999</v>
      </c>
      <c r="Q93" s="63">
        <v>-1.940739</v>
      </c>
      <c r="R93" s="63">
        <v>0</v>
      </c>
      <c r="S93" s="63">
        <v>0.99945600000000001</v>
      </c>
      <c r="T93" s="63">
        <v>5.44E-4</v>
      </c>
    </row>
    <row r="94" spans="1:20" x14ac:dyDescent="0.25">
      <c r="A94" s="217"/>
      <c r="B94" s="12">
        <v>89</v>
      </c>
      <c r="C94" s="13">
        <v>2</v>
      </c>
      <c r="D94" s="14">
        <v>2</v>
      </c>
      <c r="E94" s="65">
        <v>0.75247200964874716</v>
      </c>
      <c r="F94" s="70">
        <v>2</v>
      </c>
      <c r="G94" s="65">
        <v>0.99994862899121884</v>
      </c>
      <c r="H94" s="65">
        <v>0.56878295906196552</v>
      </c>
      <c r="I94" s="70">
        <v>3</v>
      </c>
      <c r="J94" s="65">
        <v>5.1371008781101463E-5</v>
      </c>
      <c r="K94" s="65">
        <v>20.321553366655007</v>
      </c>
      <c r="L94" s="65">
        <v>1.3255257394585809</v>
      </c>
      <c r="M94" s="75">
        <v>-0.16286955031019451</v>
      </c>
      <c r="N94" s="63">
        <v>2</v>
      </c>
      <c r="O94" s="63">
        <v>2</v>
      </c>
      <c r="P94" s="63">
        <v>1.325526</v>
      </c>
      <c r="Q94" s="63">
        <v>-0.16286999999999999</v>
      </c>
      <c r="R94" s="63">
        <v>0</v>
      </c>
      <c r="S94" s="63">
        <v>0.99994899999999998</v>
      </c>
      <c r="T94" s="63">
        <v>5.1E-5</v>
      </c>
    </row>
    <row r="95" spans="1:20" x14ac:dyDescent="0.25">
      <c r="A95" s="217"/>
      <c r="B95" s="12">
        <v>90</v>
      </c>
      <c r="C95" s="13">
        <v>2</v>
      </c>
      <c r="D95" s="14">
        <v>2</v>
      </c>
      <c r="E95" s="65">
        <v>0.90533686233064181</v>
      </c>
      <c r="F95" s="70">
        <v>2</v>
      </c>
      <c r="G95" s="65">
        <v>0.99981831301067725</v>
      </c>
      <c r="H95" s="65">
        <v>0.19889636194089622</v>
      </c>
      <c r="I95" s="70">
        <v>3</v>
      </c>
      <c r="J95" s="65">
        <v>1.8168698932282838E-4</v>
      </c>
      <c r="K95" s="65">
        <v>17.424983335735682</v>
      </c>
      <c r="L95" s="65">
        <v>1.9555788719789926</v>
      </c>
      <c r="M95" s="75">
        <v>-1.1543482615242215</v>
      </c>
      <c r="N95" s="63">
        <v>2</v>
      </c>
      <c r="O95" s="63">
        <v>2</v>
      </c>
      <c r="P95" s="63">
        <v>1.955579</v>
      </c>
      <c r="Q95" s="63">
        <v>-1.1543479999999999</v>
      </c>
      <c r="R95" s="63">
        <v>0</v>
      </c>
      <c r="S95" s="63">
        <v>0.99981799999999998</v>
      </c>
      <c r="T95" s="63">
        <v>1.8200000000000001E-4</v>
      </c>
    </row>
    <row r="96" spans="1:20" x14ac:dyDescent="0.25">
      <c r="A96" s="217"/>
      <c r="B96" s="12">
        <v>91</v>
      </c>
      <c r="C96" s="13">
        <v>2</v>
      </c>
      <c r="D96" s="14">
        <v>2</v>
      </c>
      <c r="E96" s="65">
        <v>0.58172441645574402</v>
      </c>
      <c r="F96" s="70">
        <v>2</v>
      </c>
      <c r="G96" s="65">
        <v>0.99938558003636868</v>
      </c>
      <c r="H96" s="65">
        <v>1.0835169092739525</v>
      </c>
      <c r="I96" s="70">
        <v>3</v>
      </c>
      <c r="J96" s="65">
        <v>6.1441996363143848E-4</v>
      </c>
      <c r="K96" s="65">
        <v>15.871951459218062</v>
      </c>
      <c r="L96" s="65">
        <v>2.4015701965494372</v>
      </c>
      <c r="M96" s="75">
        <v>-1.5945834073683229</v>
      </c>
      <c r="N96" s="63">
        <v>2</v>
      </c>
      <c r="O96" s="63">
        <v>2</v>
      </c>
      <c r="P96" s="63">
        <v>2.40157</v>
      </c>
      <c r="Q96" s="63">
        <v>-1.5945830000000001</v>
      </c>
      <c r="R96" s="63">
        <v>0</v>
      </c>
      <c r="S96" s="63">
        <v>0.999386</v>
      </c>
      <c r="T96" s="63">
        <v>6.1399999999999996E-4</v>
      </c>
    </row>
    <row r="97" spans="1:20" x14ac:dyDescent="0.25">
      <c r="A97" s="217"/>
      <c r="B97" s="12">
        <v>92</v>
      </c>
      <c r="C97" s="13">
        <v>2</v>
      </c>
      <c r="D97" s="14">
        <v>2</v>
      </c>
      <c r="E97" s="65">
        <v>0.82921336714049632</v>
      </c>
      <c r="F97" s="70">
        <v>2</v>
      </c>
      <c r="G97" s="65">
        <v>0.99809340863166007</v>
      </c>
      <c r="H97" s="65">
        <v>0.37455555604808061</v>
      </c>
      <c r="I97" s="70">
        <v>3</v>
      </c>
      <c r="J97" s="65">
        <v>1.9065913683398877E-3</v>
      </c>
      <c r="K97" s="65">
        <v>12.895615243929326</v>
      </c>
      <c r="L97" s="65">
        <v>2.2924887769907727</v>
      </c>
      <c r="M97" s="75">
        <v>-0.33286029558815761</v>
      </c>
      <c r="N97" s="63">
        <v>2</v>
      </c>
      <c r="O97" s="63">
        <v>2</v>
      </c>
      <c r="P97" s="63">
        <v>2.2924890000000002</v>
      </c>
      <c r="Q97" s="63">
        <v>-0.33285999999999999</v>
      </c>
      <c r="R97" s="63">
        <v>0</v>
      </c>
      <c r="S97" s="63">
        <v>0.99809300000000001</v>
      </c>
      <c r="T97" s="63">
        <v>1.9070000000000001E-3</v>
      </c>
    </row>
    <row r="98" spans="1:20" x14ac:dyDescent="0.25">
      <c r="A98" s="217"/>
      <c r="B98" s="12">
        <v>93</v>
      </c>
      <c r="C98" s="13">
        <v>2</v>
      </c>
      <c r="D98" s="14">
        <v>2</v>
      </c>
      <c r="E98" s="65">
        <v>0.76245459416132244</v>
      </c>
      <c r="F98" s="70">
        <v>2</v>
      </c>
      <c r="G98" s="65">
        <v>0.99998871430091174</v>
      </c>
      <c r="H98" s="65">
        <v>0.54242464182909922</v>
      </c>
      <c r="I98" s="70">
        <v>3</v>
      </c>
      <c r="J98" s="65">
        <v>1.128569908827611E-5</v>
      </c>
      <c r="K98" s="65">
        <v>23.326350472627393</v>
      </c>
      <c r="L98" s="65">
        <v>1.2722722416448573</v>
      </c>
      <c r="M98" s="75">
        <v>-1.2145842786935888</v>
      </c>
      <c r="N98" s="63">
        <v>2</v>
      </c>
      <c r="O98" s="63">
        <v>2</v>
      </c>
      <c r="P98" s="63">
        <v>1.2722720000000001</v>
      </c>
      <c r="Q98" s="63">
        <v>-1.2145840000000001</v>
      </c>
      <c r="R98" s="63">
        <v>0</v>
      </c>
      <c r="S98" s="63">
        <v>0.99998900000000002</v>
      </c>
      <c r="T98" s="63">
        <v>1.1E-5</v>
      </c>
    </row>
    <row r="99" spans="1:20" x14ac:dyDescent="0.25">
      <c r="A99" s="217"/>
      <c r="B99" s="12">
        <v>94</v>
      </c>
      <c r="C99" s="13">
        <v>2</v>
      </c>
      <c r="D99" s="14">
        <v>2</v>
      </c>
      <c r="E99" s="65">
        <v>0.17435863226171497</v>
      </c>
      <c r="F99" s="70">
        <v>2</v>
      </c>
      <c r="G99" s="65">
        <v>0.99999988649833149</v>
      </c>
      <c r="H99" s="65">
        <v>3.4932819919558193</v>
      </c>
      <c r="I99" s="70">
        <v>3</v>
      </c>
      <c r="J99" s="65">
        <v>1.1350164738924947E-7</v>
      </c>
      <c r="K99" s="65">
        <v>35.47617873632759</v>
      </c>
      <c r="L99" s="65">
        <v>0.29317605510580719</v>
      </c>
      <c r="M99" s="75">
        <v>-1.7987150917686392</v>
      </c>
      <c r="N99" s="63">
        <v>2</v>
      </c>
      <c r="O99" s="63">
        <v>2</v>
      </c>
      <c r="P99" s="63">
        <v>0.29317599999999999</v>
      </c>
      <c r="Q99" s="63">
        <v>-1.7987150000000001</v>
      </c>
      <c r="R99" s="63">
        <v>0</v>
      </c>
      <c r="S99" s="63">
        <v>1</v>
      </c>
      <c r="T99" s="63">
        <v>0</v>
      </c>
    </row>
    <row r="100" spans="1:20" x14ac:dyDescent="0.25">
      <c r="A100" s="217"/>
      <c r="B100" s="12">
        <v>95</v>
      </c>
      <c r="C100" s="13">
        <v>2</v>
      </c>
      <c r="D100" s="14">
        <v>2</v>
      </c>
      <c r="E100" s="65">
        <v>0.96838463905804673</v>
      </c>
      <c r="F100" s="70">
        <v>2</v>
      </c>
      <c r="G100" s="65">
        <v>0.99969797742764444</v>
      </c>
      <c r="H100" s="65">
        <v>6.4251832462207989E-2</v>
      </c>
      <c r="I100" s="70">
        <v>3</v>
      </c>
      <c r="J100" s="65">
        <v>3.0202257235544216E-4</v>
      </c>
      <c r="K100" s="65">
        <v>16.273665297048893</v>
      </c>
      <c r="L100" s="65">
        <v>2.0059888253247617</v>
      </c>
      <c r="M100" s="75">
        <v>-0.9054180417106813</v>
      </c>
      <c r="N100" s="63">
        <v>2</v>
      </c>
      <c r="O100" s="63">
        <v>2</v>
      </c>
      <c r="P100" s="63">
        <v>2.005989</v>
      </c>
      <c r="Q100" s="63">
        <v>-0.90541799999999995</v>
      </c>
      <c r="R100" s="63">
        <v>0</v>
      </c>
      <c r="S100" s="63">
        <v>0.99969799999999998</v>
      </c>
      <c r="T100" s="63">
        <v>3.0200000000000002E-4</v>
      </c>
    </row>
    <row r="101" spans="1:20" x14ac:dyDescent="0.25">
      <c r="A101" s="217"/>
      <c r="B101" s="12">
        <v>96</v>
      </c>
      <c r="C101" s="13">
        <v>2</v>
      </c>
      <c r="D101" s="14">
        <v>2</v>
      </c>
      <c r="E101" s="65">
        <v>0.79844782591542041</v>
      </c>
      <c r="F101" s="70">
        <v>2</v>
      </c>
      <c r="G101" s="65">
        <v>0.99998173672696744</v>
      </c>
      <c r="H101" s="65">
        <v>0.4501713071605502</v>
      </c>
      <c r="I101" s="70">
        <v>3</v>
      </c>
      <c r="J101" s="65">
        <v>1.8263273032572484E-5</v>
      </c>
      <c r="K101" s="65">
        <v>22.271371685934053</v>
      </c>
      <c r="L101" s="65">
        <v>1.1816631099038515</v>
      </c>
      <c r="M101" s="75">
        <v>-0.53757024172369938</v>
      </c>
      <c r="N101" s="63">
        <v>2</v>
      </c>
      <c r="O101" s="63">
        <v>2</v>
      </c>
      <c r="P101" s="63">
        <v>1.1816629999999999</v>
      </c>
      <c r="Q101" s="63">
        <v>-0.53756999999999999</v>
      </c>
      <c r="R101" s="63">
        <v>0</v>
      </c>
      <c r="S101" s="63">
        <v>0.99998200000000004</v>
      </c>
      <c r="T101" s="63">
        <v>1.8E-5</v>
      </c>
    </row>
    <row r="102" spans="1:20" x14ac:dyDescent="0.25">
      <c r="A102" s="217"/>
      <c r="B102" s="12">
        <v>97</v>
      </c>
      <c r="C102" s="13">
        <v>2</v>
      </c>
      <c r="D102" s="14">
        <v>2</v>
      </c>
      <c r="E102" s="65">
        <v>0.946440142515384</v>
      </c>
      <c r="F102" s="70">
        <v>2</v>
      </c>
      <c r="G102" s="65">
        <v>0.99988916851054754</v>
      </c>
      <c r="H102" s="65">
        <v>0.11009510240754862</v>
      </c>
      <c r="I102" s="70">
        <v>3</v>
      </c>
      <c r="J102" s="65">
        <v>1.1083148945232104E-4</v>
      </c>
      <c r="K102" s="65">
        <v>18.324872673534667</v>
      </c>
      <c r="L102" s="65">
        <v>1.6161564475581565</v>
      </c>
      <c r="M102" s="75">
        <v>-0.47010357989129392</v>
      </c>
      <c r="N102" s="63">
        <v>2</v>
      </c>
      <c r="O102" s="63">
        <v>2</v>
      </c>
      <c r="P102" s="63">
        <v>1.6161559999999999</v>
      </c>
      <c r="Q102" s="63">
        <v>-0.47010400000000002</v>
      </c>
      <c r="R102" s="63">
        <v>0</v>
      </c>
      <c r="S102" s="63">
        <v>0.99988900000000003</v>
      </c>
      <c r="T102" s="63">
        <v>1.11E-4</v>
      </c>
    </row>
    <row r="103" spans="1:20" x14ac:dyDescent="0.25">
      <c r="A103" s="217"/>
      <c r="B103" s="12">
        <v>98</v>
      </c>
      <c r="C103" s="13">
        <v>2</v>
      </c>
      <c r="D103" s="14">
        <v>2</v>
      </c>
      <c r="E103" s="65">
        <v>0.90756166825445805</v>
      </c>
      <c r="F103" s="70">
        <v>2</v>
      </c>
      <c r="G103" s="65">
        <v>0.9999535951152142</v>
      </c>
      <c r="H103" s="65">
        <v>0.19398752230499375</v>
      </c>
      <c r="I103" s="70">
        <v>3</v>
      </c>
      <c r="J103" s="65">
        <v>4.6404884785717394E-5</v>
      </c>
      <c r="K103" s="65">
        <v>20.150106367819728</v>
      </c>
      <c r="L103" s="65">
        <v>1.4215887919812922</v>
      </c>
      <c r="M103" s="75">
        <v>-0.55124462645582029</v>
      </c>
      <c r="N103" s="63">
        <v>2</v>
      </c>
      <c r="O103" s="63">
        <v>2</v>
      </c>
      <c r="P103" s="63">
        <v>1.421589</v>
      </c>
      <c r="Q103" s="63">
        <v>-0.55124499999999999</v>
      </c>
      <c r="R103" s="63">
        <v>0</v>
      </c>
      <c r="S103" s="63">
        <v>0.99995400000000001</v>
      </c>
      <c r="T103" s="63">
        <v>4.6E-5</v>
      </c>
    </row>
    <row r="104" spans="1:20" x14ac:dyDescent="0.25">
      <c r="A104" s="217"/>
      <c r="B104" s="12">
        <v>99</v>
      </c>
      <c r="C104" s="13">
        <v>2</v>
      </c>
      <c r="D104" s="14">
        <v>2</v>
      </c>
      <c r="E104" s="65">
        <v>7.0654993973121943E-2</v>
      </c>
      <c r="F104" s="70">
        <v>2</v>
      </c>
      <c r="G104" s="65">
        <v>0.9999999812503001</v>
      </c>
      <c r="H104" s="65">
        <v>5.2998929724950479</v>
      </c>
      <c r="I104" s="70">
        <v>3</v>
      </c>
      <c r="J104" s="65">
        <v>1.8673316173790441E-8</v>
      </c>
      <c r="K104" s="65">
        <v>40.892233484427678</v>
      </c>
      <c r="L104" s="65">
        <v>-0.47597378844505239</v>
      </c>
      <c r="M104" s="75">
        <v>-0.79990548164221942</v>
      </c>
      <c r="N104" s="63">
        <v>2</v>
      </c>
      <c r="O104" s="63">
        <v>2</v>
      </c>
      <c r="P104" s="63">
        <v>-0.47597400000000001</v>
      </c>
      <c r="Q104" s="63">
        <v>-0.79990499999999998</v>
      </c>
      <c r="R104" s="63">
        <v>0</v>
      </c>
      <c r="S104" s="63">
        <v>1</v>
      </c>
      <c r="T104" s="63">
        <v>0</v>
      </c>
    </row>
    <row r="105" spans="1:20" x14ac:dyDescent="0.25">
      <c r="A105" s="217"/>
      <c r="B105" s="12">
        <v>100</v>
      </c>
      <c r="C105" s="13">
        <v>2</v>
      </c>
      <c r="D105" s="14">
        <v>2</v>
      </c>
      <c r="E105" s="65">
        <v>0.95406971707733212</v>
      </c>
      <c r="F105" s="70">
        <v>2</v>
      </c>
      <c r="G105" s="65">
        <v>0.99992694136560178</v>
      </c>
      <c r="H105" s="65">
        <v>9.4037063013110544E-2</v>
      </c>
      <c r="I105" s="70">
        <v>3</v>
      </c>
      <c r="J105" s="65">
        <v>7.3058634398267443E-5</v>
      </c>
      <c r="K105" s="65">
        <v>19.14238739697047</v>
      </c>
      <c r="L105" s="65">
        <v>1.5494825887719659</v>
      </c>
      <c r="M105" s="75">
        <v>-0.59336358235422393</v>
      </c>
      <c r="N105" s="63">
        <v>2</v>
      </c>
      <c r="O105" s="63">
        <v>2</v>
      </c>
      <c r="P105" s="63">
        <v>1.5494829999999999</v>
      </c>
      <c r="Q105" s="63">
        <v>-0.593364</v>
      </c>
      <c r="R105" s="63">
        <v>0</v>
      </c>
      <c r="S105" s="63">
        <v>0.99992700000000001</v>
      </c>
      <c r="T105" s="63">
        <v>7.2999999999999999E-5</v>
      </c>
    </row>
    <row r="106" spans="1:20" x14ac:dyDescent="0.25">
      <c r="A106" s="217"/>
      <c r="B106" s="12">
        <v>101</v>
      </c>
      <c r="C106" s="13">
        <v>3</v>
      </c>
      <c r="D106" s="14">
        <v>3</v>
      </c>
      <c r="E106" s="65">
        <v>3.2097478649744271E-2</v>
      </c>
      <c r="F106" s="70">
        <v>2</v>
      </c>
      <c r="G106" s="65">
        <v>0.99999999287269681</v>
      </c>
      <c r="H106" s="65">
        <v>6.8779555973361237</v>
      </c>
      <c r="I106" s="70">
        <v>2</v>
      </c>
      <c r="J106" s="65">
        <v>7.1273030452398483E-9</v>
      </c>
      <c r="K106" s="65">
        <v>44.396621440283639</v>
      </c>
      <c r="L106" s="65">
        <v>7.8394739857415576</v>
      </c>
      <c r="M106" s="75">
        <v>2.1397334488246851</v>
      </c>
      <c r="N106" s="63">
        <v>3</v>
      </c>
      <c r="O106" s="63">
        <v>3</v>
      </c>
      <c r="P106" s="63">
        <v>7.8394740000000001</v>
      </c>
      <c r="Q106" s="63">
        <v>2.1397330000000001</v>
      </c>
      <c r="R106" s="63">
        <v>0</v>
      </c>
      <c r="S106" s="63">
        <v>0</v>
      </c>
      <c r="T106" s="63">
        <v>1</v>
      </c>
    </row>
    <row r="107" spans="1:20" x14ac:dyDescent="0.25">
      <c r="A107" s="217"/>
      <c r="B107" s="12">
        <v>102</v>
      </c>
      <c r="C107" s="13">
        <v>3</v>
      </c>
      <c r="D107" s="14">
        <v>3</v>
      </c>
      <c r="E107" s="65">
        <v>0.82836432578796471</v>
      </c>
      <c r="F107" s="70">
        <v>2</v>
      </c>
      <c r="G107" s="65">
        <v>0.99892174901316022</v>
      </c>
      <c r="H107" s="65">
        <v>0.37660442876254185</v>
      </c>
      <c r="I107" s="70">
        <v>2</v>
      </c>
      <c r="J107" s="65">
        <v>1.0782509868398195E-3</v>
      </c>
      <c r="K107" s="65">
        <v>14.039276777753591</v>
      </c>
      <c r="L107" s="65">
        <v>5.5074799721830665</v>
      </c>
      <c r="M107" s="75">
        <v>-3.5813989172079612E-2</v>
      </c>
      <c r="N107" s="63">
        <v>3</v>
      </c>
      <c r="O107" s="63">
        <v>3</v>
      </c>
      <c r="P107" s="63">
        <v>5.5074800000000002</v>
      </c>
      <c r="Q107" s="63">
        <v>-3.5813999999999999E-2</v>
      </c>
      <c r="R107" s="63">
        <v>0</v>
      </c>
      <c r="S107" s="63">
        <v>1.078E-3</v>
      </c>
      <c r="T107" s="63">
        <v>0.99892199999999998</v>
      </c>
    </row>
    <row r="108" spans="1:20" x14ac:dyDescent="0.25">
      <c r="A108" s="217"/>
      <c r="B108" s="12">
        <v>103</v>
      </c>
      <c r="C108" s="13">
        <v>3</v>
      </c>
      <c r="D108" s="14">
        <v>3</v>
      </c>
      <c r="E108" s="65">
        <v>0.87738180972361302</v>
      </c>
      <c r="F108" s="70">
        <v>2</v>
      </c>
      <c r="G108" s="65">
        <v>0.99997407173632558</v>
      </c>
      <c r="H108" s="65">
        <v>0.26162604497451736</v>
      </c>
      <c r="I108" s="70">
        <v>2</v>
      </c>
      <c r="J108" s="65">
        <v>2.5928263674496638E-5</v>
      </c>
      <c r="K108" s="65">
        <v>21.381928033151446</v>
      </c>
      <c r="L108" s="65">
        <v>6.2920085031452553</v>
      </c>
      <c r="M108" s="75">
        <v>0.46717577733844329</v>
      </c>
      <c r="N108" s="63">
        <v>3</v>
      </c>
      <c r="O108" s="63">
        <v>3</v>
      </c>
      <c r="P108" s="63">
        <v>6.2920090000000002</v>
      </c>
      <c r="Q108" s="63">
        <v>0.46717599999999998</v>
      </c>
      <c r="R108" s="63">
        <v>0</v>
      </c>
      <c r="S108" s="63">
        <v>2.5999999999999998E-5</v>
      </c>
      <c r="T108" s="63">
        <v>0.99997400000000003</v>
      </c>
    </row>
    <row r="109" spans="1:20" x14ac:dyDescent="0.25">
      <c r="A109" s="217"/>
      <c r="B109" s="12">
        <v>104</v>
      </c>
      <c r="C109" s="13">
        <v>3</v>
      </c>
      <c r="D109" s="14">
        <v>3</v>
      </c>
      <c r="E109" s="65">
        <v>0.68391867439800624</v>
      </c>
      <c r="F109" s="70">
        <v>2</v>
      </c>
      <c r="G109" s="65">
        <v>0.99893186104211629</v>
      </c>
      <c r="H109" s="65">
        <v>0.75983253101468551</v>
      </c>
      <c r="I109" s="70">
        <v>2</v>
      </c>
      <c r="J109" s="65">
        <v>1.0681389578835589E-3</v>
      </c>
      <c r="K109" s="65">
        <v>14.441369984424776</v>
      </c>
      <c r="L109" s="65">
        <v>5.6054563344066501</v>
      </c>
      <c r="M109" s="75">
        <v>-0.3407380581148533</v>
      </c>
      <c r="N109" s="63">
        <v>3</v>
      </c>
      <c r="O109" s="63">
        <v>3</v>
      </c>
      <c r="P109" s="63">
        <v>5.6054560000000002</v>
      </c>
      <c r="Q109" s="63">
        <v>-0.34073799999999999</v>
      </c>
      <c r="R109" s="63">
        <v>0</v>
      </c>
      <c r="S109" s="63">
        <v>1.0679999999999999E-3</v>
      </c>
      <c r="T109" s="63">
        <v>0.99893200000000004</v>
      </c>
    </row>
    <row r="110" spans="1:20" x14ac:dyDescent="0.25">
      <c r="A110" s="217"/>
      <c r="B110" s="12">
        <v>105</v>
      </c>
      <c r="C110" s="13">
        <v>3</v>
      </c>
      <c r="D110" s="14">
        <v>3</v>
      </c>
      <c r="E110" s="65">
        <v>0.53762966964189407</v>
      </c>
      <c r="F110" s="70">
        <v>2</v>
      </c>
      <c r="G110" s="65">
        <v>0.99999818703663601</v>
      </c>
      <c r="H110" s="65">
        <v>1.2411706044600692</v>
      </c>
      <c r="I110" s="70">
        <v>2</v>
      </c>
      <c r="J110" s="65">
        <v>1.8129633640220473E-6</v>
      </c>
      <c r="K110" s="65">
        <v>27.682262646079327</v>
      </c>
      <c r="L110" s="65">
        <v>6.8505599538330344</v>
      </c>
      <c r="M110" s="75">
        <v>0.82982539431355096</v>
      </c>
      <c r="N110" s="63">
        <v>3</v>
      </c>
      <c r="O110" s="63">
        <v>3</v>
      </c>
      <c r="P110" s="63">
        <v>6.8505599999999998</v>
      </c>
      <c r="Q110" s="63">
        <v>0.82982500000000003</v>
      </c>
      <c r="R110" s="63">
        <v>0</v>
      </c>
      <c r="S110" s="63">
        <v>1.9999999999999999E-6</v>
      </c>
      <c r="T110" s="63">
        <v>0.99999800000000005</v>
      </c>
    </row>
    <row r="111" spans="1:20" x14ac:dyDescent="0.25">
      <c r="A111" s="217"/>
      <c r="B111" s="12">
        <v>106</v>
      </c>
      <c r="C111" s="13">
        <v>3</v>
      </c>
      <c r="D111" s="14">
        <v>3</v>
      </c>
      <c r="E111" s="65">
        <v>0.20745496712013037</v>
      </c>
      <c r="F111" s="70">
        <v>2</v>
      </c>
      <c r="G111" s="65">
        <v>0.99999933437370736</v>
      </c>
      <c r="H111" s="65">
        <v>3.1456819775840019</v>
      </c>
      <c r="I111" s="70">
        <v>2</v>
      </c>
      <c r="J111" s="65">
        <v>6.6562629258154498E-7</v>
      </c>
      <c r="K111" s="65">
        <v>31.590755538618897</v>
      </c>
      <c r="L111" s="65">
        <v>7.4181678409055136</v>
      </c>
      <c r="M111" s="75">
        <v>-0.17311799524362625</v>
      </c>
      <c r="N111" s="63">
        <v>3</v>
      </c>
      <c r="O111" s="63">
        <v>3</v>
      </c>
      <c r="P111" s="63">
        <v>7.4181679999999997</v>
      </c>
      <c r="Q111" s="63">
        <v>-0.17311799999999999</v>
      </c>
      <c r="R111" s="63">
        <v>0</v>
      </c>
      <c r="S111" s="63">
        <v>9.9999999999999995E-7</v>
      </c>
      <c r="T111" s="63">
        <v>0.99999899999999997</v>
      </c>
    </row>
    <row r="112" spans="1:20" x14ac:dyDescent="0.25">
      <c r="A112" s="217"/>
      <c r="B112" s="12">
        <v>107</v>
      </c>
      <c r="C112" s="13">
        <v>3</v>
      </c>
      <c r="D112" s="14">
        <v>3</v>
      </c>
      <c r="E112" s="65">
        <v>0.32564323315326055</v>
      </c>
      <c r="F112" s="70">
        <v>2</v>
      </c>
      <c r="G112" s="65">
        <v>0.95137974624366506</v>
      </c>
      <c r="H112" s="65">
        <v>2.2439057474269966</v>
      </c>
      <c r="I112" s="70">
        <v>2</v>
      </c>
      <c r="J112" s="65">
        <v>4.8620253756334962E-2</v>
      </c>
      <c r="K112" s="65">
        <v>8.1916519621271835</v>
      </c>
      <c r="L112" s="65">
        <v>4.6779954086568161</v>
      </c>
      <c r="M112" s="75">
        <v>-0.49909501467187944</v>
      </c>
      <c r="N112" s="63">
        <v>3</v>
      </c>
      <c r="O112" s="63">
        <v>3</v>
      </c>
      <c r="P112" s="63">
        <v>4.6779950000000001</v>
      </c>
      <c r="Q112" s="63">
        <v>-0.49909500000000001</v>
      </c>
      <c r="R112" s="63">
        <v>0</v>
      </c>
      <c r="S112" s="63">
        <v>4.8619999999999997E-2</v>
      </c>
      <c r="T112" s="63">
        <v>0.95138</v>
      </c>
    </row>
    <row r="113" spans="1:20" x14ac:dyDescent="0.25">
      <c r="A113" s="217"/>
      <c r="B113" s="12">
        <v>108</v>
      </c>
      <c r="C113" s="13">
        <v>3</v>
      </c>
      <c r="D113" s="14">
        <v>3</v>
      </c>
      <c r="E113" s="65">
        <v>0.28922027113106735</v>
      </c>
      <c r="F113" s="70">
        <v>2</v>
      </c>
      <c r="G113" s="65">
        <v>0.99986045368826759</v>
      </c>
      <c r="H113" s="65">
        <v>2.4811333946795631</v>
      </c>
      <c r="I113" s="70">
        <v>2</v>
      </c>
      <c r="J113" s="65">
        <v>1.395463117324192E-4</v>
      </c>
      <c r="K113" s="65">
        <v>20.235082338685761</v>
      </c>
      <c r="L113" s="65">
        <v>6.3169268510338599</v>
      </c>
      <c r="M113" s="75">
        <v>-0.96898075625852653</v>
      </c>
      <c r="N113" s="63">
        <v>3</v>
      </c>
      <c r="O113" s="63">
        <v>3</v>
      </c>
      <c r="P113" s="63">
        <v>6.3169269999999997</v>
      </c>
      <c r="Q113" s="63">
        <v>-0.96898099999999998</v>
      </c>
      <c r="R113" s="63">
        <v>0</v>
      </c>
      <c r="S113" s="63">
        <v>1.3999999999999999E-4</v>
      </c>
      <c r="T113" s="63">
        <v>0.99985999999999997</v>
      </c>
    </row>
    <row r="114" spans="1:20" x14ac:dyDescent="0.25">
      <c r="A114" s="217"/>
      <c r="B114" s="12">
        <v>109</v>
      </c>
      <c r="C114" s="13">
        <v>3</v>
      </c>
      <c r="D114" s="14">
        <v>3</v>
      </c>
      <c r="E114" s="65">
        <v>0.14282583827795978</v>
      </c>
      <c r="F114" s="70">
        <v>2</v>
      </c>
      <c r="G114" s="65">
        <v>0.99977646870873282</v>
      </c>
      <c r="H114" s="65">
        <v>3.8922586102450629</v>
      </c>
      <c r="I114" s="70">
        <v>2</v>
      </c>
      <c r="J114" s="65">
        <v>2.235312912672008E-4</v>
      </c>
      <c r="K114" s="65">
        <v>20.703729793770297</v>
      </c>
      <c r="L114" s="65">
        <v>6.3277368356925745</v>
      </c>
      <c r="M114" s="75">
        <v>-1.3832899344334004</v>
      </c>
      <c r="N114" s="63">
        <v>3</v>
      </c>
      <c r="O114" s="63">
        <v>3</v>
      </c>
      <c r="P114" s="63">
        <v>6.3277369999999999</v>
      </c>
      <c r="Q114" s="63">
        <v>-1.3832899999999999</v>
      </c>
      <c r="R114" s="63">
        <v>0</v>
      </c>
      <c r="S114" s="63">
        <v>2.24E-4</v>
      </c>
      <c r="T114" s="63">
        <v>0.999776</v>
      </c>
    </row>
    <row r="115" spans="1:20" x14ac:dyDescent="0.25">
      <c r="A115" s="217"/>
      <c r="B115" s="12">
        <v>110</v>
      </c>
      <c r="C115" s="13">
        <v>3</v>
      </c>
      <c r="D115" s="14">
        <v>3</v>
      </c>
      <c r="E115" s="65">
        <v>4.962037984929165E-2</v>
      </c>
      <c r="F115" s="70">
        <v>2</v>
      </c>
      <c r="G115" s="65">
        <v>0.99999982727228021</v>
      </c>
      <c r="H115" s="65">
        <v>6.00670729116539</v>
      </c>
      <c r="I115" s="70">
        <v>2</v>
      </c>
      <c r="J115" s="65">
        <v>1.7272771975525057E-7</v>
      </c>
      <c r="K115" s="65">
        <v>37.149805658783691</v>
      </c>
      <c r="L115" s="65">
        <v>6.8528133529482584</v>
      </c>
      <c r="M115" s="75">
        <v>2.7175896322084396</v>
      </c>
      <c r="N115" s="63">
        <v>3</v>
      </c>
      <c r="O115" s="63">
        <v>3</v>
      </c>
      <c r="P115" s="63">
        <v>6.8528130000000003</v>
      </c>
      <c r="Q115" s="63">
        <v>2.71759</v>
      </c>
      <c r="R115" s="63">
        <v>0</v>
      </c>
      <c r="S115" s="63">
        <v>0</v>
      </c>
      <c r="T115" s="63">
        <v>1</v>
      </c>
    </row>
    <row r="116" spans="1:20" x14ac:dyDescent="0.25">
      <c r="A116" s="217"/>
      <c r="B116" s="12">
        <v>111</v>
      </c>
      <c r="C116" s="13">
        <v>3</v>
      </c>
      <c r="D116" s="14">
        <v>3</v>
      </c>
      <c r="E116" s="65">
        <v>0.28695842274060385</v>
      </c>
      <c r="F116" s="70">
        <v>2</v>
      </c>
      <c r="G116" s="65">
        <v>0.98694647229282839</v>
      </c>
      <c r="H116" s="65">
        <v>2.4968358844332177</v>
      </c>
      <c r="I116" s="70">
        <v>2</v>
      </c>
      <c r="J116" s="65">
        <v>1.3053527707171638E-2</v>
      </c>
      <c r="K116" s="65">
        <v>11.147950655639852</v>
      </c>
      <c r="L116" s="65">
        <v>4.4407251196311135</v>
      </c>
      <c r="M116" s="75">
        <v>1.3472369176692076</v>
      </c>
      <c r="N116" s="63">
        <v>3</v>
      </c>
      <c r="O116" s="63">
        <v>3</v>
      </c>
      <c r="P116" s="63">
        <v>4.4407249999999996</v>
      </c>
      <c r="Q116" s="63">
        <v>1.347237</v>
      </c>
      <c r="R116" s="63">
        <v>0</v>
      </c>
      <c r="S116" s="63">
        <v>1.3054E-2</v>
      </c>
      <c r="T116" s="63">
        <v>0.98694599999999999</v>
      </c>
    </row>
    <row r="117" spans="1:20" x14ac:dyDescent="0.25">
      <c r="A117" s="217"/>
      <c r="B117" s="12">
        <v>112</v>
      </c>
      <c r="C117" s="13">
        <v>3</v>
      </c>
      <c r="D117" s="14">
        <v>3</v>
      </c>
      <c r="E117" s="65">
        <v>0.72991605067143728</v>
      </c>
      <c r="F117" s="70">
        <v>2</v>
      </c>
      <c r="G117" s="65">
        <v>0.99832612538327437</v>
      </c>
      <c r="H117" s="65">
        <v>0.6296515010656486</v>
      </c>
      <c r="I117" s="70">
        <v>2</v>
      </c>
      <c r="J117" s="65">
        <v>1.673874616725781E-3</v>
      </c>
      <c r="K117" s="65">
        <v>13.411529367090973</v>
      </c>
      <c r="L117" s="65">
        <v>5.4500957179357794</v>
      </c>
      <c r="M117" s="75">
        <v>-0.20773694185185096</v>
      </c>
      <c r="N117" s="63">
        <v>3</v>
      </c>
      <c r="O117" s="63">
        <v>3</v>
      </c>
      <c r="P117" s="63">
        <v>5.4500960000000003</v>
      </c>
      <c r="Q117" s="63">
        <v>-0.207737</v>
      </c>
      <c r="R117" s="63">
        <v>0</v>
      </c>
      <c r="S117" s="63">
        <v>1.6739999999999999E-3</v>
      </c>
      <c r="T117" s="63">
        <v>0.99832600000000005</v>
      </c>
    </row>
    <row r="118" spans="1:20" x14ac:dyDescent="0.25">
      <c r="A118" s="217"/>
      <c r="B118" s="12">
        <v>113</v>
      </c>
      <c r="C118" s="13">
        <v>3</v>
      </c>
      <c r="D118" s="14">
        <v>3</v>
      </c>
      <c r="E118" s="65">
        <v>0.94303574553100611</v>
      </c>
      <c r="F118" s="70">
        <v>2</v>
      </c>
      <c r="G118" s="65">
        <v>0.99979936476672082</v>
      </c>
      <c r="H118" s="65">
        <v>0.11730218176727442</v>
      </c>
      <c r="I118" s="70">
        <v>2</v>
      </c>
      <c r="J118" s="65">
        <v>2.0063523327919268E-4</v>
      </c>
      <c r="K118" s="65">
        <v>17.144944987804266</v>
      </c>
      <c r="L118" s="65">
        <v>5.6603371336003363</v>
      </c>
      <c r="M118" s="75">
        <v>0.83271361668710098</v>
      </c>
      <c r="N118" s="63">
        <v>3</v>
      </c>
      <c r="O118" s="63">
        <v>3</v>
      </c>
      <c r="P118" s="63">
        <v>5.6603370000000002</v>
      </c>
      <c r="Q118" s="63">
        <v>0.83271399999999995</v>
      </c>
      <c r="R118" s="63">
        <v>0</v>
      </c>
      <c r="S118" s="63">
        <v>2.0100000000000001E-4</v>
      </c>
      <c r="T118" s="63">
        <v>0.99979899999999999</v>
      </c>
    </row>
    <row r="119" spans="1:20" x14ac:dyDescent="0.25">
      <c r="A119" s="217"/>
      <c r="B119" s="12">
        <v>114</v>
      </c>
      <c r="C119" s="13">
        <v>3</v>
      </c>
      <c r="D119" s="14">
        <v>3</v>
      </c>
      <c r="E119" s="65">
        <v>0.81911857595716764</v>
      </c>
      <c r="F119" s="70">
        <v>2</v>
      </c>
      <c r="G119" s="65">
        <v>0.99980513276771166</v>
      </c>
      <c r="H119" s="65">
        <v>0.39905284844079664</v>
      </c>
      <c r="I119" s="70">
        <v>2</v>
      </c>
      <c r="J119" s="65">
        <v>1.9486723228826839E-4</v>
      </c>
      <c r="K119" s="65">
        <v>17.485047258700373</v>
      </c>
      <c r="L119" s="65">
        <v>5.9582372152777925</v>
      </c>
      <c r="M119" s="75">
        <v>-9.4017544690284449E-2</v>
      </c>
      <c r="N119" s="63">
        <v>3</v>
      </c>
      <c r="O119" s="63">
        <v>3</v>
      </c>
      <c r="P119" s="63">
        <v>5.9582369999999996</v>
      </c>
      <c r="Q119" s="63">
        <v>-9.4018000000000004E-2</v>
      </c>
      <c r="R119" s="63">
        <v>0</v>
      </c>
      <c r="S119" s="63">
        <v>1.95E-4</v>
      </c>
      <c r="T119" s="63">
        <v>0.99980500000000005</v>
      </c>
    </row>
    <row r="120" spans="1:20" x14ac:dyDescent="0.25">
      <c r="A120" s="217"/>
      <c r="B120" s="12">
        <v>115</v>
      </c>
      <c r="C120" s="13">
        <v>3</v>
      </c>
      <c r="D120" s="14">
        <v>3</v>
      </c>
      <c r="E120" s="65">
        <v>0.34360102752346822</v>
      </c>
      <c r="F120" s="70">
        <v>2</v>
      </c>
      <c r="G120" s="65">
        <v>0.99999899954539762</v>
      </c>
      <c r="H120" s="65">
        <v>2.1365481968247964</v>
      </c>
      <c r="I120" s="70">
        <v>2</v>
      </c>
      <c r="J120" s="65">
        <v>1.0004546023301136E-6</v>
      </c>
      <c r="K120" s="65">
        <v>29.76665831378358</v>
      </c>
      <c r="L120" s="65">
        <v>6.7592628198346034</v>
      </c>
      <c r="M120" s="75">
        <v>1.6002320607850722</v>
      </c>
      <c r="N120" s="63">
        <v>3</v>
      </c>
      <c r="O120" s="63">
        <v>3</v>
      </c>
      <c r="P120" s="63">
        <v>6.7592629999999998</v>
      </c>
      <c r="Q120" s="63">
        <v>1.6002320000000001</v>
      </c>
      <c r="R120" s="63">
        <v>0</v>
      </c>
      <c r="S120" s="63">
        <v>9.9999999999999995E-7</v>
      </c>
      <c r="T120" s="63">
        <v>0.99999899999999997</v>
      </c>
    </row>
    <row r="121" spans="1:20" x14ac:dyDescent="0.25">
      <c r="A121" s="217"/>
      <c r="B121" s="12">
        <v>116</v>
      </c>
      <c r="C121" s="13">
        <v>3</v>
      </c>
      <c r="D121" s="14">
        <v>3</v>
      </c>
      <c r="E121" s="65">
        <v>0.32580652197895127</v>
      </c>
      <c r="F121" s="70">
        <v>2</v>
      </c>
      <c r="G121" s="65">
        <v>0.99997394506595227</v>
      </c>
      <c r="H121" s="65">
        <v>2.2429031293259136</v>
      </c>
      <c r="I121" s="70">
        <v>2</v>
      </c>
      <c r="J121" s="65">
        <v>2.6054934047643391E-5</v>
      </c>
      <c r="K121" s="65">
        <v>23.353457820540509</v>
      </c>
      <c r="L121" s="65">
        <v>5.8070433076230188</v>
      </c>
      <c r="M121" s="75">
        <v>2.0101988166704587</v>
      </c>
      <c r="N121" s="63">
        <v>3</v>
      </c>
      <c r="O121" s="63">
        <v>3</v>
      </c>
      <c r="P121" s="63">
        <v>5.8070430000000002</v>
      </c>
      <c r="Q121" s="63">
        <v>2.0101990000000001</v>
      </c>
      <c r="R121" s="63">
        <v>0</v>
      </c>
      <c r="S121" s="63">
        <v>2.5999999999999998E-5</v>
      </c>
      <c r="T121" s="63">
        <v>0.99997400000000003</v>
      </c>
    </row>
    <row r="122" spans="1:20" x14ac:dyDescent="0.25">
      <c r="A122" s="217"/>
      <c r="B122" s="12">
        <v>117</v>
      </c>
      <c r="C122" s="13">
        <v>3</v>
      </c>
      <c r="D122" s="14">
        <v>3</v>
      </c>
      <c r="E122" s="65">
        <v>0.66898376854781183</v>
      </c>
      <c r="F122" s="70">
        <v>2</v>
      </c>
      <c r="G122" s="65">
        <v>0.9939164472316524</v>
      </c>
      <c r="H122" s="65">
        <v>0.80399096281722604</v>
      </c>
      <c r="I122" s="70">
        <v>2</v>
      </c>
      <c r="J122" s="65">
        <v>6.083552768347677E-3</v>
      </c>
      <c r="K122" s="65">
        <v>10.996119530404279</v>
      </c>
      <c r="L122" s="65">
        <v>5.0660123336272456</v>
      </c>
      <c r="M122" s="75">
        <v>-2.6273383870716427E-2</v>
      </c>
      <c r="N122" s="63">
        <v>3</v>
      </c>
      <c r="O122" s="63">
        <v>3</v>
      </c>
      <c r="P122" s="63">
        <v>5.0660119999999997</v>
      </c>
      <c r="Q122" s="63">
        <v>-2.6273000000000001E-2</v>
      </c>
      <c r="R122" s="63">
        <v>0</v>
      </c>
      <c r="S122" s="63">
        <v>6.084E-3</v>
      </c>
      <c r="T122" s="63">
        <v>0.99391600000000002</v>
      </c>
    </row>
    <row r="123" spans="1:20" x14ac:dyDescent="0.25">
      <c r="A123" s="217"/>
      <c r="B123" s="12">
        <v>118</v>
      </c>
      <c r="C123" s="13">
        <v>3</v>
      </c>
      <c r="D123" s="14">
        <v>3</v>
      </c>
      <c r="E123" s="65">
        <v>0.32996844520573643</v>
      </c>
      <c r="F123" s="70">
        <v>2</v>
      </c>
      <c r="G123" s="65">
        <v>0.9999984962008438</v>
      </c>
      <c r="H123" s="65">
        <v>2.2175164993644572</v>
      </c>
      <c r="I123" s="70">
        <v>2</v>
      </c>
      <c r="J123" s="65">
        <v>1.5037991561409719E-6</v>
      </c>
      <c r="K123" s="65">
        <v>29.032545254071373</v>
      </c>
      <c r="L123" s="65">
        <v>6.608818818959417</v>
      </c>
      <c r="M123" s="75">
        <v>1.7516358716662224</v>
      </c>
      <c r="N123" s="63">
        <v>3</v>
      </c>
      <c r="O123" s="63">
        <v>3</v>
      </c>
      <c r="P123" s="63">
        <v>6.6088190000000004</v>
      </c>
      <c r="Q123" s="63">
        <v>1.751636</v>
      </c>
      <c r="R123" s="63">
        <v>0</v>
      </c>
      <c r="S123" s="63">
        <v>1.9999999999999999E-6</v>
      </c>
      <c r="T123" s="63">
        <v>0.99999800000000005</v>
      </c>
    </row>
    <row r="124" spans="1:20" x14ac:dyDescent="0.25">
      <c r="A124" s="217"/>
      <c r="B124" s="12">
        <v>119</v>
      </c>
      <c r="C124" s="13">
        <v>3</v>
      </c>
      <c r="D124" s="14">
        <v>3</v>
      </c>
      <c r="E124" s="65">
        <v>1.4481155205545244E-3</v>
      </c>
      <c r="F124" s="70">
        <v>2</v>
      </c>
      <c r="G124" s="65">
        <v>0.99999999868272127</v>
      </c>
      <c r="H124" s="65">
        <v>13.07498441762467</v>
      </c>
      <c r="I124" s="70">
        <v>2</v>
      </c>
      <c r="J124" s="65">
        <v>1.3172786751701389E-9</v>
      </c>
      <c r="K124" s="65">
        <v>53.970380091210792</v>
      </c>
      <c r="L124" s="65">
        <v>9.1714748621960691</v>
      </c>
      <c r="M124" s="75">
        <v>-0.74825506663161745</v>
      </c>
      <c r="N124" s="63">
        <v>3</v>
      </c>
      <c r="O124" s="63">
        <v>3</v>
      </c>
      <c r="P124" s="63">
        <v>9.1714749999999992</v>
      </c>
      <c r="Q124" s="63">
        <v>-0.748255</v>
      </c>
      <c r="R124" s="63">
        <v>0</v>
      </c>
      <c r="S124" s="63">
        <v>0</v>
      </c>
      <c r="T124" s="63">
        <v>1</v>
      </c>
    </row>
    <row r="125" spans="1:20" x14ac:dyDescent="0.25">
      <c r="A125" s="217"/>
      <c r="B125" s="12">
        <v>120</v>
      </c>
      <c r="C125" s="13">
        <v>3</v>
      </c>
      <c r="D125" s="14">
        <v>3</v>
      </c>
      <c r="E125" s="65">
        <v>1.6930589150856334E-2</v>
      </c>
      <c r="F125" s="70">
        <v>2</v>
      </c>
      <c r="G125" s="65">
        <v>0.77920101569471167</v>
      </c>
      <c r="H125" s="65">
        <v>8.1572665684378514</v>
      </c>
      <c r="I125" s="70">
        <v>2</v>
      </c>
      <c r="J125" s="65">
        <v>0.22079898430528835</v>
      </c>
      <c r="K125" s="65">
        <v>10.679299251460622</v>
      </c>
      <c r="L125" s="65">
        <v>4.7645356884864203</v>
      </c>
      <c r="M125" s="75">
        <v>-2.1557371969161068</v>
      </c>
      <c r="N125" s="63">
        <v>3</v>
      </c>
      <c r="O125" s="63">
        <v>3</v>
      </c>
      <c r="P125" s="63">
        <v>4.7645359999999997</v>
      </c>
      <c r="Q125" s="63">
        <v>-2.1557369999999998</v>
      </c>
      <c r="R125" s="63">
        <v>0</v>
      </c>
      <c r="S125" s="63">
        <v>0.220799</v>
      </c>
      <c r="T125" s="63">
        <v>0.77920100000000003</v>
      </c>
    </row>
    <row r="126" spans="1:20" x14ac:dyDescent="0.25">
      <c r="A126" s="217"/>
      <c r="B126" s="12">
        <v>121</v>
      </c>
      <c r="C126" s="13">
        <v>3</v>
      </c>
      <c r="D126" s="14">
        <v>3</v>
      </c>
      <c r="E126" s="65">
        <v>0.46475179912946041</v>
      </c>
      <c r="F126" s="70">
        <v>2</v>
      </c>
      <c r="G126" s="65">
        <v>0.99999354813532537</v>
      </c>
      <c r="H126" s="65">
        <v>1.53250356242237</v>
      </c>
      <c r="I126" s="70">
        <v>2</v>
      </c>
      <c r="J126" s="65">
        <v>6.4518646745318973E-6</v>
      </c>
      <c r="K126" s="65">
        <v>25.43477340287215</v>
      </c>
      <c r="L126" s="65">
        <v>6.2728391487147173</v>
      </c>
      <c r="M126" s="75">
        <v>1.6494814070971597</v>
      </c>
      <c r="N126" s="63">
        <v>3</v>
      </c>
      <c r="O126" s="63">
        <v>3</v>
      </c>
      <c r="P126" s="63">
        <v>6.2728390000000003</v>
      </c>
      <c r="Q126" s="63">
        <v>1.649481</v>
      </c>
      <c r="R126" s="63">
        <v>0</v>
      </c>
      <c r="S126" s="63">
        <v>6.0000000000000002E-6</v>
      </c>
      <c r="T126" s="63">
        <v>0.99999400000000005</v>
      </c>
    </row>
    <row r="127" spans="1:20" x14ac:dyDescent="0.25">
      <c r="A127" s="217"/>
      <c r="B127" s="12">
        <v>122</v>
      </c>
      <c r="C127" s="13">
        <v>3</v>
      </c>
      <c r="D127" s="14">
        <v>3</v>
      </c>
      <c r="E127" s="65">
        <v>0.90677082014086152</v>
      </c>
      <c r="F127" s="70">
        <v>2</v>
      </c>
      <c r="G127" s="65">
        <v>0.99917273241301741</v>
      </c>
      <c r="H127" s="65">
        <v>0.19573107960497438</v>
      </c>
      <c r="I127" s="70">
        <v>2</v>
      </c>
      <c r="J127" s="65">
        <v>8.2726758698265651E-4</v>
      </c>
      <c r="K127" s="65">
        <v>14.388840563310586</v>
      </c>
      <c r="L127" s="65">
        <v>5.3607118936382241</v>
      </c>
      <c r="M127" s="75">
        <v>0.64612073182252205</v>
      </c>
      <c r="N127" s="63">
        <v>3</v>
      </c>
      <c r="O127" s="63">
        <v>3</v>
      </c>
      <c r="P127" s="63">
        <v>5.3607120000000004</v>
      </c>
      <c r="Q127" s="63">
        <v>0.64612099999999995</v>
      </c>
      <c r="R127" s="63">
        <v>0</v>
      </c>
      <c r="S127" s="63">
        <v>8.2700000000000004E-4</v>
      </c>
      <c r="T127" s="63">
        <v>0.99917299999999998</v>
      </c>
    </row>
    <row r="128" spans="1:20" x14ac:dyDescent="0.25">
      <c r="A128" s="217"/>
      <c r="B128" s="12">
        <v>123</v>
      </c>
      <c r="C128" s="13">
        <v>3</v>
      </c>
      <c r="D128" s="14">
        <v>3</v>
      </c>
      <c r="E128" s="65">
        <v>6.503528490836856E-2</v>
      </c>
      <c r="F128" s="70">
        <v>2</v>
      </c>
      <c r="G128" s="65">
        <v>0.99999904901618253</v>
      </c>
      <c r="H128" s="65">
        <v>5.4656506232585524</v>
      </c>
      <c r="I128" s="70">
        <v>2</v>
      </c>
      <c r="J128" s="65">
        <v>9.5098381739436672E-7</v>
      </c>
      <c r="K128" s="65">
        <v>33.197186303201036</v>
      </c>
      <c r="L128" s="65">
        <v>7.5811998248907795</v>
      </c>
      <c r="M128" s="75">
        <v>-0.98072293358884</v>
      </c>
      <c r="N128" s="63">
        <v>3</v>
      </c>
      <c r="O128" s="63">
        <v>3</v>
      </c>
      <c r="P128" s="63">
        <v>7.5811999999999999</v>
      </c>
      <c r="Q128" s="63">
        <v>-0.98072300000000001</v>
      </c>
      <c r="R128" s="63">
        <v>0</v>
      </c>
      <c r="S128" s="63">
        <v>9.9999999999999995E-7</v>
      </c>
      <c r="T128" s="63">
        <v>0.99999899999999997</v>
      </c>
    </row>
    <row r="129" spans="1:20" x14ac:dyDescent="0.25">
      <c r="A129" s="217"/>
      <c r="B129" s="12">
        <v>124</v>
      </c>
      <c r="C129" s="13">
        <v>3</v>
      </c>
      <c r="D129" s="14">
        <v>3</v>
      </c>
      <c r="E129" s="65">
        <v>0.30223622963590319</v>
      </c>
      <c r="F129" s="70">
        <v>2</v>
      </c>
      <c r="G129" s="65">
        <v>0.90288058025251083</v>
      </c>
      <c r="H129" s="65">
        <v>2.3930927000847557</v>
      </c>
      <c r="I129" s="70">
        <v>2</v>
      </c>
      <c r="J129" s="65">
        <v>9.7119419747489236E-2</v>
      </c>
      <c r="K129" s="65">
        <v>6.852390588463062</v>
      </c>
      <c r="L129" s="65">
        <v>4.371502789053336</v>
      </c>
      <c r="M129" s="75">
        <v>-0.12129745802609454</v>
      </c>
      <c r="N129" s="63">
        <v>3</v>
      </c>
      <c r="O129" s="63">
        <v>3</v>
      </c>
      <c r="P129" s="63">
        <v>4.3715029999999997</v>
      </c>
      <c r="Q129" s="63">
        <v>-0.121297</v>
      </c>
      <c r="R129" s="63">
        <v>0</v>
      </c>
      <c r="S129" s="63">
        <v>9.7118999999999997E-2</v>
      </c>
      <c r="T129" s="63">
        <v>0.90288100000000004</v>
      </c>
    </row>
    <row r="130" spans="1:20" x14ac:dyDescent="0.25">
      <c r="A130" s="217"/>
      <c r="B130" s="12">
        <v>125</v>
      </c>
      <c r="C130" s="13">
        <v>3</v>
      </c>
      <c r="D130" s="14">
        <v>3</v>
      </c>
      <c r="E130" s="65">
        <v>0.73612171956320949</v>
      </c>
      <c r="F130" s="70">
        <v>2</v>
      </c>
      <c r="G130" s="65">
        <v>0.99991163154747564</v>
      </c>
      <c r="H130" s="65">
        <v>0.61271958817136385</v>
      </c>
      <c r="I130" s="70">
        <v>2</v>
      </c>
      <c r="J130" s="65">
        <v>8.8368452524433729E-5</v>
      </c>
      <c r="K130" s="65">
        <v>19.280533891277173</v>
      </c>
      <c r="L130" s="65">
        <v>5.7231753086293278</v>
      </c>
      <c r="M130" s="75">
        <v>1.2932755301911358</v>
      </c>
      <c r="N130" s="63">
        <v>3</v>
      </c>
      <c r="O130" s="63">
        <v>3</v>
      </c>
      <c r="P130" s="63">
        <v>5.7231750000000003</v>
      </c>
      <c r="Q130" s="63">
        <v>1.2932760000000001</v>
      </c>
      <c r="R130" s="63">
        <v>0</v>
      </c>
      <c r="S130" s="63">
        <v>8.7999999999999998E-5</v>
      </c>
      <c r="T130" s="63">
        <v>0.99991200000000002</v>
      </c>
    </row>
    <row r="131" spans="1:20" x14ac:dyDescent="0.25">
      <c r="A131" s="217"/>
      <c r="B131" s="12">
        <v>126</v>
      </c>
      <c r="C131" s="13">
        <v>3</v>
      </c>
      <c r="D131" s="14">
        <v>3</v>
      </c>
      <c r="E131" s="65">
        <v>0.75515014460819807</v>
      </c>
      <c r="F131" s="70">
        <v>2</v>
      </c>
      <c r="G131" s="65">
        <v>0.99732069033757564</v>
      </c>
      <c r="H131" s="65">
        <v>0.56167736494762632</v>
      </c>
      <c r="I131" s="70">
        <v>2</v>
      </c>
      <c r="J131" s="65">
        <v>2.6793096624244121E-3</v>
      </c>
      <c r="K131" s="65">
        <v>12.400703766651315</v>
      </c>
      <c r="L131" s="65">
        <v>5.2791591982819144</v>
      </c>
      <c r="M131" s="75">
        <v>-4.2458237739871042E-2</v>
      </c>
      <c r="N131" s="63">
        <v>3</v>
      </c>
      <c r="O131" s="63">
        <v>3</v>
      </c>
      <c r="P131" s="63">
        <v>5.2791589999999999</v>
      </c>
      <c r="Q131" s="63">
        <v>-4.2458000000000003E-2</v>
      </c>
      <c r="R131" s="63">
        <v>0</v>
      </c>
      <c r="S131" s="63">
        <v>2.679E-3</v>
      </c>
      <c r="T131" s="63">
        <v>0.99732100000000001</v>
      </c>
    </row>
    <row r="132" spans="1:20" x14ac:dyDescent="0.25">
      <c r="A132" s="217"/>
      <c r="B132" s="12">
        <v>127</v>
      </c>
      <c r="C132" s="13">
        <v>3</v>
      </c>
      <c r="D132" s="14">
        <v>3</v>
      </c>
      <c r="E132" s="65">
        <v>0.22284840237449763</v>
      </c>
      <c r="F132" s="70">
        <v>2</v>
      </c>
      <c r="G132" s="65">
        <v>0.81163245664223371</v>
      </c>
      <c r="H132" s="65">
        <v>3.0025270973548603</v>
      </c>
      <c r="I132" s="70">
        <v>2</v>
      </c>
      <c r="J132" s="65">
        <v>0.18836754335776626</v>
      </c>
      <c r="K132" s="65">
        <v>5.9238321492672412</v>
      </c>
      <c r="L132" s="65">
        <v>4.0808720809537604</v>
      </c>
      <c r="M132" s="75">
        <v>0.18593657155500393</v>
      </c>
      <c r="N132" s="63">
        <v>3</v>
      </c>
      <c r="O132" s="63">
        <v>3</v>
      </c>
      <c r="P132" s="63">
        <v>4.0808720000000003</v>
      </c>
      <c r="Q132" s="63">
        <v>0.18593699999999999</v>
      </c>
      <c r="R132" s="63">
        <v>0</v>
      </c>
      <c r="S132" s="63">
        <v>0.18836800000000001</v>
      </c>
      <c r="T132" s="63">
        <v>0.81163200000000002</v>
      </c>
    </row>
    <row r="133" spans="1:20" x14ac:dyDescent="0.25">
      <c r="A133" s="217"/>
      <c r="B133" s="12">
        <v>128</v>
      </c>
      <c r="C133" s="13">
        <v>3</v>
      </c>
      <c r="D133" s="14">
        <v>3</v>
      </c>
      <c r="E133" s="65">
        <v>0.23353019401480193</v>
      </c>
      <c r="F133" s="70">
        <v>2</v>
      </c>
      <c r="G133" s="65">
        <v>0.86575690874878364</v>
      </c>
      <c r="H133" s="65">
        <v>2.9088877993543547</v>
      </c>
      <c r="I133" s="70">
        <v>2</v>
      </c>
      <c r="J133" s="65">
        <v>0.13424309125121642</v>
      </c>
      <c r="K133" s="65">
        <v>6.6367915855053319</v>
      </c>
      <c r="L133" s="65">
        <v>4.0770363971965642</v>
      </c>
      <c r="M133" s="75">
        <v>0.52323848259610894</v>
      </c>
      <c r="N133" s="63">
        <v>3</v>
      </c>
      <c r="O133" s="63">
        <v>3</v>
      </c>
      <c r="P133" s="63">
        <v>4.0770359999999997</v>
      </c>
      <c r="Q133" s="63">
        <v>0.52323799999999998</v>
      </c>
      <c r="R133" s="63">
        <v>0</v>
      </c>
      <c r="S133" s="63">
        <v>0.134243</v>
      </c>
      <c r="T133" s="63">
        <v>0.865757</v>
      </c>
    </row>
    <row r="134" spans="1:20" x14ac:dyDescent="0.25">
      <c r="A134" s="217"/>
      <c r="B134" s="12">
        <v>129</v>
      </c>
      <c r="C134" s="13">
        <v>3</v>
      </c>
      <c r="D134" s="14">
        <v>3</v>
      </c>
      <c r="E134" s="65">
        <v>0.74487544538096906</v>
      </c>
      <c r="F134" s="70">
        <v>2</v>
      </c>
      <c r="G134" s="65">
        <v>0.99998696319336999</v>
      </c>
      <c r="H134" s="65">
        <v>0.58907652397609067</v>
      </c>
      <c r="I134" s="70">
        <v>2</v>
      </c>
      <c r="J134" s="65">
        <v>1.3036806629970201E-5</v>
      </c>
      <c r="K134" s="65">
        <v>23.084518293784893</v>
      </c>
      <c r="L134" s="65">
        <v>6.5191039696029582</v>
      </c>
      <c r="M134" s="75">
        <v>0.29697638920175073</v>
      </c>
      <c r="N134" s="63">
        <v>3</v>
      </c>
      <c r="O134" s="63">
        <v>3</v>
      </c>
      <c r="P134" s="63">
        <v>6.5191039999999996</v>
      </c>
      <c r="Q134" s="63">
        <v>0.29697600000000002</v>
      </c>
      <c r="R134" s="63">
        <v>0</v>
      </c>
      <c r="S134" s="63">
        <v>1.2999999999999999E-5</v>
      </c>
      <c r="T134" s="63">
        <v>0.99998699999999996</v>
      </c>
    </row>
    <row r="135" spans="1:20" x14ac:dyDescent="0.25">
      <c r="A135" s="217"/>
      <c r="B135" s="12">
        <v>130</v>
      </c>
      <c r="C135" s="13">
        <v>3</v>
      </c>
      <c r="D135" s="14">
        <v>3</v>
      </c>
      <c r="E135" s="65">
        <v>0.19081023004462161</v>
      </c>
      <c r="F135" s="70">
        <v>2</v>
      </c>
      <c r="G135" s="65">
        <v>0.89631771537086202</v>
      </c>
      <c r="H135" s="65">
        <v>3.312951809638403</v>
      </c>
      <c r="I135" s="70">
        <v>2</v>
      </c>
      <c r="J135" s="65">
        <v>0.10368228462913806</v>
      </c>
      <c r="K135" s="65">
        <v>7.6268791604769195</v>
      </c>
      <c r="L135" s="65">
        <v>4.5837194189409223</v>
      </c>
      <c r="M135" s="75">
        <v>-0.85681581326225109</v>
      </c>
      <c r="N135" s="63">
        <v>3</v>
      </c>
      <c r="O135" s="63">
        <v>3</v>
      </c>
      <c r="P135" s="63">
        <v>4.5837190000000003</v>
      </c>
      <c r="Q135" s="63">
        <v>-0.85681600000000002</v>
      </c>
      <c r="R135" s="63">
        <v>0</v>
      </c>
      <c r="S135" s="63">
        <v>0.103682</v>
      </c>
      <c r="T135" s="63">
        <v>0.89631799999999995</v>
      </c>
    </row>
    <row r="136" spans="1:20" x14ac:dyDescent="0.25">
      <c r="A136" s="217"/>
      <c r="B136" s="12">
        <v>131</v>
      </c>
      <c r="C136" s="13">
        <v>3</v>
      </c>
      <c r="D136" s="14">
        <v>3</v>
      </c>
      <c r="E136" s="65">
        <v>0.42731753505919662</v>
      </c>
      <c r="F136" s="70">
        <v>2</v>
      </c>
      <c r="G136" s="65">
        <v>0.99985576624903516</v>
      </c>
      <c r="H136" s="65">
        <v>1.7004558005865511</v>
      </c>
      <c r="I136" s="70">
        <v>2</v>
      </c>
      <c r="J136" s="65">
        <v>1.4423375096473632E-4</v>
      </c>
      <c r="K136" s="65">
        <v>19.388317920038215</v>
      </c>
      <c r="L136" s="65">
        <v>6.2282400933491786</v>
      </c>
      <c r="M136" s="75">
        <v>-0.71271963753259426</v>
      </c>
      <c r="N136" s="63">
        <v>3</v>
      </c>
      <c r="O136" s="63">
        <v>3</v>
      </c>
      <c r="P136" s="63">
        <v>6.2282400000000004</v>
      </c>
      <c r="Q136" s="63">
        <v>-0.71272000000000002</v>
      </c>
      <c r="R136" s="63">
        <v>0</v>
      </c>
      <c r="S136" s="63">
        <v>1.44E-4</v>
      </c>
      <c r="T136" s="63">
        <v>0.99985599999999997</v>
      </c>
    </row>
    <row r="137" spans="1:20" x14ac:dyDescent="0.25">
      <c r="A137" s="217"/>
      <c r="B137" s="12">
        <v>132</v>
      </c>
      <c r="C137" s="13">
        <v>3</v>
      </c>
      <c r="D137" s="14">
        <v>3</v>
      </c>
      <c r="E137" s="65">
        <v>0.54097671556985616</v>
      </c>
      <c r="F137" s="70">
        <v>2</v>
      </c>
      <c r="G137" s="65">
        <v>0.99948019526491794</v>
      </c>
      <c r="H137" s="65">
        <v>1.2287580813479639</v>
      </c>
      <c r="I137" s="70">
        <v>2</v>
      </c>
      <c r="J137" s="65">
        <v>5.1980473508204754E-4</v>
      </c>
      <c r="K137" s="65">
        <v>16.351832854322634</v>
      </c>
      <c r="L137" s="65">
        <v>5.2204877320690217</v>
      </c>
      <c r="M137" s="75">
        <v>1.4681950938538328</v>
      </c>
      <c r="N137" s="63">
        <v>3</v>
      </c>
      <c r="O137" s="63">
        <v>3</v>
      </c>
      <c r="P137" s="63">
        <v>5.2204879999999996</v>
      </c>
      <c r="Q137" s="63">
        <v>1.4681949999999999</v>
      </c>
      <c r="R137" s="63">
        <v>0</v>
      </c>
      <c r="S137" s="63">
        <v>5.1999999999999995E-4</v>
      </c>
      <c r="T137" s="63">
        <v>0.99948000000000004</v>
      </c>
    </row>
    <row r="138" spans="1:20" x14ac:dyDescent="0.25">
      <c r="A138" s="217"/>
      <c r="B138" s="12">
        <v>133</v>
      </c>
      <c r="C138" s="13">
        <v>3</v>
      </c>
      <c r="D138" s="14">
        <v>3</v>
      </c>
      <c r="E138" s="65">
        <v>0.59447584940707077</v>
      </c>
      <c r="F138" s="70">
        <v>2</v>
      </c>
      <c r="G138" s="65">
        <v>0.99999698590904362</v>
      </c>
      <c r="H138" s="65">
        <v>1.0401503740911013</v>
      </c>
      <c r="I138" s="70">
        <v>2</v>
      </c>
      <c r="J138" s="65">
        <v>3.014090956233518E-6</v>
      </c>
      <c r="K138" s="65">
        <v>26.464568906502254</v>
      </c>
      <c r="L138" s="65">
        <v>6.8001500004872648</v>
      </c>
      <c r="M138" s="75">
        <v>0.5808951745000106</v>
      </c>
      <c r="N138" s="63">
        <v>3</v>
      </c>
      <c r="O138" s="63">
        <v>3</v>
      </c>
      <c r="P138" s="63">
        <v>6.8001500000000004</v>
      </c>
      <c r="Q138" s="63">
        <v>0.58089500000000005</v>
      </c>
      <c r="R138" s="63">
        <v>0</v>
      </c>
      <c r="S138" s="63">
        <v>3.0000000000000001E-6</v>
      </c>
      <c r="T138" s="63">
        <v>0.99999700000000002</v>
      </c>
    </row>
    <row r="139" spans="1:20" x14ac:dyDescent="0.25">
      <c r="A139" s="217"/>
      <c r="B139" s="12">
        <v>134</v>
      </c>
      <c r="C139" s="13">
        <v>3</v>
      </c>
      <c r="D139" s="15" t="s">
        <v>19</v>
      </c>
      <c r="E139" s="65">
        <v>0.13487586723601533</v>
      </c>
      <c r="F139" s="70">
        <v>2</v>
      </c>
      <c r="G139" s="65">
        <v>0.72938812803177056</v>
      </c>
      <c r="H139" s="65">
        <v>4.0068008510007855</v>
      </c>
      <c r="I139" s="70">
        <v>3</v>
      </c>
      <c r="J139" s="65">
        <v>0.27061187196822939</v>
      </c>
      <c r="K139" s="65">
        <v>5.9898416797250453</v>
      </c>
      <c r="L139" s="65">
        <v>3.8151597207427912</v>
      </c>
      <c r="M139" s="75">
        <v>-0.94298593246086726</v>
      </c>
      <c r="N139" s="63">
        <v>3</v>
      </c>
      <c r="O139" s="63">
        <v>2</v>
      </c>
      <c r="P139" s="63">
        <v>3.8151600000000001</v>
      </c>
      <c r="Q139" s="63">
        <v>-0.94298599999999999</v>
      </c>
      <c r="R139" s="63">
        <v>0</v>
      </c>
      <c r="S139" s="63">
        <v>0.72938800000000004</v>
      </c>
      <c r="T139" s="63">
        <v>0.27061200000000002</v>
      </c>
    </row>
    <row r="140" spans="1:20" x14ac:dyDescent="0.25">
      <c r="A140" s="217"/>
      <c r="B140" s="12">
        <v>135</v>
      </c>
      <c r="C140" s="13">
        <v>3</v>
      </c>
      <c r="D140" s="14">
        <v>3</v>
      </c>
      <c r="E140" s="65">
        <v>2.4197145784046751E-2</v>
      </c>
      <c r="F140" s="70">
        <v>2</v>
      </c>
      <c r="G140" s="65">
        <v>0.93397747105124052</v>
      </c>
      <c r="H140" s="65">
        <v>7.4430411911665635</v>
      </c>
      <c r="I140" s="70">
        <v>2</v>
      </c>
      <c r="J140" s="65">
        <v>6.6022528948759387E-2</v>
      </c>
      <c r="K140" s="65">
        <v>12.741953762204069</v>
      </c>
      <c r="L140" s="65">
        <v>5.1074896596326349</v>
      </c>
      <c r="M140" s="75">
        <v>-2.1305899994808137</v>
      </c>
      <c r="N140" s="63">
        <v>3</v>
      </c>
      <c r="O140" s="63">
        <v>3</v>
      </c>
      <c r="P140" s="63">
        <v>5.1074900000000003</v>
      </c>
      <c r="Q140" s="63">
        <v>-2.1305900000000002</v>
      </c>
      <c r="R140" s="63">
        <v>0</v>
      </c>
      <c r="S140" s="63">
        <v>6.6022999999999998E-2</v>
      </c>
      <c r="T140" s="63">
        <v>0.93397699999999995</v>
      </c>
    </row>
    <row r="141" spans="1:20" x14ac:dyDescent="0.25">
      <c r="A141" s="217"/>
      <c r="B141" s="12">
        <v>136</v>
      </c>
      <c r="C141" s="13">
        <v>3</v>
      </c>
      <c r="D141" s="14">
        <v>3</v>
      </c>
      <c r="E141" s="65">
        <v>0.56235070755694261</v>
      </c>
      <c r="F141" s="70">
        <v>2</v>
      </c>
      <c r="G141" s="65">
        <v>0.99999784718155149</v>
      </c>
      <c r="H141" s="65">
        <v>1.1512591778367298</v>
      </c>
      <c r="I141" s="70">
        <v>2</v>
      </c>
      <c r="J141" s="65">
        <v>2.1528184485094251E-6</v>
      </c>
      <c r="K141" s="65">
        <v>27.248720208252617</v>
      </c>
      <c r="L141" s="65">
        <v>6.7967163106665796</v>
      </c>
      <c r="M141" s="75">
        <v>0.86309039525519127</v>
      </c>
      <c r="N141" s="63">
        <v>3</v>
      </c>
      <c r="O141" s="63">
        <v>3</v>
      </c>
      <c r="P141" s="63">
        <v>6.796716</v>
      </c>
      <c r="Q141" s="63">
        <v>0.86309000000000002</v>
      </c>
      <c r="R141" s="63">
        <v>0</v>
      </c>
      <c r="S141" s="63">
        <v>1.9999999999999999E-6</v>
      </c>
      <c r="T141" s="63">
        <v>0.99999800000000005</v>
      </c>
    </row>
    <row r="142" spans="1:20" x14ac:dyDescent="0.25">
      <c r="A142" s="217"/>
      <c r="B142" s="12">
        <v>137</v>
      </c>
      <c r="C142" s="13">
        <v>3</v>
      </c>
      <c r="D142" s="14">
        <v>3</v>
      </c>
      <c r="E142" s="65">
        <v>0.11741123264415457</v>
      </c>
      <c r="F142" s="70">
        <v>2</v>
      </c>
      <c r="G142" s="65">
        <v>0.99999911181411871</v>
      </c>
      <c r="H142" s="65">
        <v>4.2841453955301469</v>
      </c>
      <c r="I142" s="70">
        <v>2</v>
      </c>
      <c r="J142" s="65">
        <v>8.8818588128510647E-7</v>
      </c>
      <c r="K142" s="65">
        <v>32.152313199334209</v>
      </c>
      <c r="L142" s="65">
        <v>6.5244959858625027</v>
      </c>
      <c r="M142" s="75">
        <v>2.4450352710039756</v>
      </c>
      <c r="N142" s="63">
        <v>3</v>
      </c>
      <c r="O142" s="63">
        <v>3</v>
      </c>
      <c r="P142" s="63">
        <v>6.5244960000000001</v>
      </c>
      <c r="Q142" s="63">
        <v>2.4450349999999998</v>
      </c>
      <c r="R142" s="63">
        <v>0</v>
      </c>
      <c r="S142" s="63">
        <v>9.9999999999999995E-7</v>
      </c>
      <c r="T142" s="63">
        <v>0.99999899999999997</v>
      </c>
    </row>
    <row r="143" spans="1:20" x14ac:dyDescent="0.25">
      <c r="A143" s="217"/>
      <c r="B143" s="12">
        <v>138</v>
      </c>
      <c r="C143" s="13">
        <v>3</v>
      </c>
      <c r="D143" s="14">
        <v>3</v>
      </c>
      <c r="E143" s="65">
        <v>0.69591073974156581</v>
      </c>
      <c r="F143" s="70">
        <v>2</v>
      </c>
      <c r="G143" s="65">
        <v>0.99383435178674306</v>
      </c>
      <c r="H143" s="65">
        <v>0.72506774873976254</v>
      </c>
      <c r="I143" s="70">
        <v>2</v>
      </c>
      <c r="J143" s="65">
        <v>6.1656482132569921E-3</v>
      </c>
      <c r="K143" s="65">
        <v>10.890222287735156</v>
      </c>
      <c r="L143" s="65">
        <v>4.9955027910838572</v>
      </c>
      <c r="M143" s="75">
        <v>0.18776852470745858</v>
      </c>
      <c r="N143" s="63">
        <v>3</v>
      </c>
      <c r="O143" s="63">
        <v>3</v>
      </c>
      <c r="P143" s="63">
        <v>4.9955030000000002</v>
      </c>
      <c r="Q143" s="63">
        <v>0.18776899999999999</v>
      </c>
      <c r="R143" s="63">
        <v>0</v>
      </c>
      <c r="S143" s="63">
        <v>6.1659999999999996E-3</v>
      </c>
      <c r="T143" s="63">
        <v>0.993834</v>
      </c>
    </row>
    <row r="144" spans="1:20" x14ac:dyDescent="0.25">
      <c r="A144" s="217"/>
      <c r="B144" s="12">
        <v>139</v>
      </c>
      <c r="C144" s="13">
        <v>3</v>
      </c>
      <c r="D144" s="14">
        <v>3</v>
      </c>
      <c r="E144" s="65">
        <v>0.18215576729522812</v>
      </c>
      <c r="F144" s="70">
        <v>2</v>
      </c>
      <c r="G144" s="65">
        <v>0.80747382129445322</v>
      </c>
      <c r="H144" s="65">
        <v>3.4057861873776427</v>
      </c>
      <c r="I144" s="70">
        <v>2</v>
      </c>
      <c r="J144" s="65">
        <v>0.19252617870554667</v>
      </c>
      <c r="K144" s="65">
        <v>6.2731431821067183</v>
      </c>
      <c r="L144" s="65">
        <v>3.9398529958669855</v>
      </c>
      <c r="M144" s="75">
        <v>0.61402038871135389</v>
      </c>
      <c r="N144" s="63">
        <v>3</v>
      </c>
      <c r="O144" s="63">
        <v>3</v>
      </c>
      <c r="P144" s="63">
        <v>3.9398529999999998</v>
      </c>
      <c r="Q144" s="63">
        <v>0.61402000000000001</v>
      </c>
      <c r="R144" s="63">
        <v>0</v>
      </c>
      <c r="S144" s="63">
        <v>0.192526</v>
      </c>
      <c r="T144" s="63">
        <v>0.80747400000000003</v>
      </c>
    </row>
    <row r="145" spans="1:20" x14ac:dyDescent="0.25">
      <c r="A145" s="217"/>
      <c r="B145" s="12">
        <v>140</v>
      </c>
      <c r="C145" s="13">
        <v>3</v>
      </c>
      <c r="D145" s="14">
        <v>3</v>
      </c>
      <c r="E145" s="65">
        <v>0.69269112755445927</v>
      </c>
      <c r="F145" s="70">
        <v>2</v>
      </c>
      <c r="G145" s="65">
        <v>0.99917091046227535</v>
      </c>
      <c r="H145" s="65">
        <v>0.73434216506425809</v>
      </c>
      <c r="I145" s="70">
        <v>2</v>
      </c>
      <c r="J145" s="65">
        <v>8.2908953772474416E-4</v>
      </c>
      <c r="K145" s="65">
        <v>14.923048101730581</v>
      </c>
      <c r="L145" s="65">
        <v>5.2038308970475411</v>
      </c>
      <c r="M145" s="75">
        <v>1.1447680760435583</v>
      </c>
      <c r="N145" s="63">
        <v>3</v>
      </c>
      <c r="O145" s="63">
        <v>3</v>
      </c>
      <c r="P145" s="63">
        <v>5.2038310000000001</v>
      </c>
      <c r="Q145" s="63">
        <v>1.144768</v>
      </c>
      <c r="R145" s="63">
        <v>0</v>
      </c>
      <c r="S145" s="63">
        <v>8.2899999999999998E-4</v>
      </c>
      <c r="T145" s="63">
        <v>0.99917100000000003</v>
      </c>
    </row>
    <row r="146" spans="1:20" x14ac:dyDescent="0.25">
      <c r="A146" s="217"/>
      <c r="B146" s="12">
        <v>141</v>
      </c>
      <c r="C146" s="13">
        <v>3</v>
      </c>
      <c r="D146" s="14">
        <v>3</v>
      </c>
      <c r="E146" s="65">
        <v>0.29692857651046201</v>
      </c>
      <c r="F146" s="70">
        <v>2</v>
      </c>
      <c r="G146" s="65">
        <v>0.9999988191902397</v>
      </c>
      <c r="H146" s="65">
        <v>2.428527304459799</v>
      </c>
      <c r="I146" s="70">
        <v>2</v>
      </c>
      <c r="J146" s="65">
        <v>1.180809760210096E-6</v>
      </c>
      <c r="K146" s="65">
        <v>29.727145177586447</v>
      </c>
      <c r="L146" s="65">
        <v>6.6530868492660549</v>
      </c>
      <c r="M146" s="75">
        <v>1.8053197601571309</v>
      </c>
      <c r="N146" s="63">
        <v>3</v>
      </c>
      <c r="O146" s="63">
        <v>3</v>
      </c>
      <c r="P146" s="63">
        <v>6.6530870000000002</v>
      </c>
      <c r="Q146" s="63">
        <v>1.80532</v>
      </c>
      <c r="R146" s="63">
        <v>0</v>
      </c>
      <c r="S146" s="63">
        <v>9.9999999999999995E-7</v>
      </c>
      <c r="T146" s="63">
        <v>0.99999899999999997</v>
      </c>
    </row>
    <row r="147" spans="1:20" x14ac:dyDescent="0.25">
      <c r="A147" s="217"/>
      <c r="B147" s="12">
        <v>142</v>
      </c>
      <c r="C147" s="13">
        <v>3</v>
      </c>
      <c r="D147" s="14">
        <v>3</v>
      </c>
      <c r="E147" s="65">
        <v>0.26620373038993417</v>
      </c>
      <c r="F147" s="70">
        <v>2</v>
      </c>
      <c r="G147" s="65">
        <v>0.99957236017644113</v>
      </c>
      <c r="H147" s="65">
        <v>2.6469867192669208</v>
      </c>
      <c r="I147" s="70">
        <v>2</v>
      </c>
      <c r="J147" s="65">
        <v>4.2763982355890342E-4</v>
      </c>
      <c r="K147" s="65">
        <v>18.160589757515137</v>
      </c>
      <c r="L147" s="65">
        <v>5.1055594621475908</v>
      </c>
      <c r="M147" s="75">
        <v>1.9921820096488494</v>
      </c>
      <c r="N147" s="63">
        <v>3</v>
      </c>
      <c r="O147" s="63">
        <v>3</v>
      </c>
      <c r="P147" s="63">
        <v>5.1055590000000004</v>
      </c>
      <c r="Q147" s="63">
        <v>1.9921819999999999</v>
      </c>
      <c r="R147" s="63">
        <v>0</v>
      </c>
      <c r="S147" s="63">
        <v>4.28E-4</v>
      </c>
      <c r="T147" s="63">
        <v>0.99957200000000002</v>
      </c>
    </row>
    <row r="148" spans="1:20" x14ac:dyDescent="0.25">
      <c r="A148" s="217"/>
      <c r="B148" s="12">
        <v>143</v>
      </c>
      <c r="C148" s="13">
        <v>3</v>
      </c>
      <c r="D148" s="14">
        <v>3</v>
      </c>
      <c r="E148" s="65">
        <v>0.82836432578796471</v>
      </c>
      <c r="F148" s="70">
        <v>2</v>
      </c>
      <c r="G148" s="65">
        <v>0.99892174901316022</v>
      </c>
      <c r="H148" s="65">
        <v>0.37660442876254185</v>
      </c>
      <c r="I148" s="70">
        <v>2</v>
      </c>
      <c r="J148" s="65">
        <v>1.0782509868398195E-3</v>
      </c>
      <c r="K148" s="65">
        <v>14.039276777753591</v>
      </c>
      <c r="L148" s="65">
        <v>5.5074799721830665</v>
      </c>
      <c r="M148" s="75">
        <v>-3.5813989172079612E-2</v>
      </c>
      <c r="N148" s="63">
        <v>3</v>
      </c>
      <c r="O148" s="63">
        <v>3</v>
      </c>
      <c r="P148" s="63">
        <v>5.5074800000000002</v>
      </c>
      <c r="Q148" s="63">
        <v>-3.5813999999999999E-2</v>
      </c>
      <c r="R148" s="63">
        <v>0</v>
      </c>
      <c r="S148" s="63">
        <v>1.078E-3</v>
      </c>
      <c r="T148" s="63">
        <v>0.99892199999999998</v>
      </c>
    </row>
    <row r="149" spans="1:20" x14ac:dyDescent="0.25">
      <c r="A149" s="217"/>
      <c r="B149" s="12">
        <v>144</v>
      </c>
      <c r="C149" s="13">
        <v>3</v>
      </c>
      <c r="D149" s="14">
        <v>3</v>
      </c>
      <c r="E149" s="65">
        <v>0.38180853926816094</v>
      </c>
      <c r="F149" s="70">
        <v>2</v>
      </c>
      <c r="G149" s="65">
        <v>0.9999989714811135</v>
      </c>
      <c r="H149" s="65">
        <v>1.9256720042512336</v>
      </c>
      <c r="I149" s="70">
        <v>2</v>
      </c>
      <c r="J149" s="65">
        <v>1.0285188865277916E-6</v>
      </c>
      <c r="K149" s="65">
        <v>29.500451476901922</v>
      </c>
      <c r="L149" s="65">
        <v>6.7960192440537028</v>
      </c>
      <c r="M149" s="75">
        <v>1.4606869502036324</v>
      </c>
      <c r="N149" s="63">
        <v>3</v>
      </c>
      <c r="O149" s="63">
        <v>3</v>
      </c>
      <c r="P149" s="63">
        <v>6.7960190000000003</v>
      </c>
      <c r="Q149" s="63">
        <v>1.4606870000000001</v>
      </c>
      <c r="R149" s="63">
        <v>0</v>
      </c>
      <c r="S149" s="63">
        <v>9.9999999999999995E-7</v>
      </c>
      <c r="T149" s="63">
        <v>0.99999899999999997</v>
      </c>
    </row>
    <row r="150" spans="1:20" x14ac:dyDescent="0.25">
      <c r="A150" s="217"/>
      <c r="B150" s="12">
        <v>145</v>
      </c>
      <c r="C150" s="13">
        <v>3</v>
      </c>
      <c r="D150" s="14">
        <v>3</v>
      </c>
      <c r="E150" s="65">
        <v>9.046522226284294E-2</v>
      </c>
      <c r="F150" s="70">
        <v>2</v>
      </c>
      <c r="G150" s="65">
        <v>0.99999974750160114</v>
      </c>
      <c r="H150" s="65">
        <v>4.8055795730417996</v>
      </c>
      <c r="I150" s="70">
        <v>2</v>
      </c>
      <c r="J150" s="65">
        <v>2.5249839889625311E-7</v>
      </c>
      <c r="K150" s="65">
        <v>35.189300926557017</v>
      </c>
      <c r="L150" s="65">
        <v>6.847359432166555</v>
      </c>
      <c r="M150" s="75">
        <v>2.4289506713841744</v>
      </c>
      <c r="N150" s="63">
        <v>3</v>
      </c>
      <c r="O150" s="63">
        <v>3</v>
      </c>
      <c r="P150" s="63">
        <v>6.847359</v>
      </c>
      <c r="Q150" s="63">
        <v>2.4289510000000001</v>
      </c>
      <c r="R150" s="63">
        <v>0</v>
      </c>
      <c r="S150" s="63">
        <v>0</v>
      </c>
      <c r="T150" s="63">
        <v>1</v>
      </c>
    </row>
    <row r="151" spans="1:20" x14ac:dyDescent="0.25">
      <c r="A151" s="217"/>
      <c r="B151" s="12">
        <v>146</v>
      </c>
      <c r="C151" s="13">
        <v>3</v>
      </c>
      <c r="D151" s="14">
        <v>3</v>
      </c>
      <c r="E151" s="65">
        <v>0.50257284360290899</v>
      </c>
      <c r="F151" s="70">
        <v>2</v>
      </c>
      <c r="G151" s="65">
        <v>0.99992526639481905</v>
      </c>
      <c r="H151" s="65">
        <v>1.3760293743221799</v>
      </c>
      <c r="I151" s="70">
        <v>2</v>
      </c>
      <c r="J151" s="65">
        <v>7.4733605180872677E-5</v>
      </c>
      <c r="K151" s="65">
        <v>20.379041298393446</v>
      </c>
      <c r="L151" s="65">
        <v>5.6450034629269972</v>
      </c>
      <c r="M151" s="75">
        <v>1.6777173354047117</v>
      </c>
      <c r="N151" s="63">
        <v>3</v>
      </c>
      <c r="O151" s="63">
        <v>3</v>
      </c>
      <c r="P151" s="63">
        <v>5.645003</v>
      </c>
      <c r="Q151" s="63">
        <v>1.6777169999999999</v>
      </c>
      <c r="R151" s="63">
        <v>0</v>
      </c>
      <c r="S151" s="63">
        <v>7.4999999999999993E-5</v>
      </c>
      <c r="T151" s="63">
        <v>0.99992499999999995</v>
      </c>
    </row>
    <row r="152" spans="1:20" x14ac:dyDescent="0.25">
      <c r="A152" s="217"/>
      <c r="B152" s="12">
        <v>147</v>
      </c>
      <c r="C152" s="13">
        <v>3</v>
      </c>
      <c r="D152" s="14">
        <v>3</v>
      </c>
      <c r="E152" s="65">
        <v>0.56796489256971516</v>
      </c>
      <c r="F152" s="70">
        <v>2</v>
      </c>
      <c r="G152" s="65">
        <v>0.9941012158476068</v>
      </c>
      <c r="H152" s="65">
        <v>1.1313913420547339</v>
      </c>
      <c r="I152" s="70">
        <v>2</v>
      </c>
      <c r="J152" s="65">
        <v>5.8987841523931005E-3</v>
      </c>
      <c r="K152" s="65">
        <v>11.385576890997704</v>
      </c>
      <c r="L152" s="65">
        <v>5.1795645990338244</v>
      </c>
      <c r="M152" s="75">
        <v>-0.36347504066246772</v>
      </c>
      <c r="N152" s="63">
        <v>3</v>
      </c>
      <c r="O152" s="63">
        <v>3</v>
      </c>
      <c r="P152" s="63">
        <v>5.1795650000000002</v>
      </c>
      <c r="Q152" s="63">
        <v>-0.36347499999999999</v>
      </c>
      <c r="R152" s="63">
        <v>0</v>
      </c>
      <c r="S152" s="63">
        <v>5.8989999999999997E-3</v>
      </c>
      <c r="T152" s="63">
        <v>0.99410100000000001</v>
      </c>
    </row>
    <row r="153" spans="1:20" x14ac:dyDescent="0.25">
      <c r="A153" s="217"/>
      <c r="B153" s="12">
        <v>148</v>
      </c>
      <c r="C153" s="13">
        <v>3</v>
      </c>
      <c r="D153" s="14">
        <v>3</v>
      </c>
      <c r="E153" s="65">
        <v>0.68420032151001164</v>
      </c>
      <c r="F153" s="70">
        <v>2</v>
      </c>
      <c r="G153" s="65">
        <v>0.99685412644293181</v>
      </c>
      <c r="H153" s="65">
        <v>0.75900907306453191</v>
      </c>
      <c r="I153" s="70">
        <v>2</v>
      </c>
      <c r="J153" s="65">
        <v>3.1458735570681702E-3</v>
      </c>
      <c r="K153" s="65">
        <v>12.276034742233501</v>
      </c>
      <c r="L153" s="65">
        <v>4.967740898727298</v>
      </c>
      <c r="M153" s="75">
        <v>0.82114054973457429</v>
      </c>
      <c r="N153" s="63">
        <v>3</v>
      </c>
      <c r="O153" s="63">
        <v>3</v>
      </c>
      <c r="P153" s="63">
        <v>4.9677410000000002</v>
      </c>
      <c r="Q153" s="63">
        <v>0.82114100000000001</v>
      </c>
      <c r="R153" s="63">
        <v>0</v>
      </c>
      <c r="S153" s="63">
        <v>3.1459999999999999E-3</v>
      </c>
      <c r="T153" s="63">
        <v>0.99685400000000002</v>
      </c>
    </row>
    <row r="154" spans="1:20" x14ac:dyDescent="0.25">
      <c r="A154" s="217"/>
      <c r="B154" s="12">
        <v>149</v>
      </c>
      <c r="C154" s="13">
        <v>3</v>
      </c>
      <c r="D154" s="14">
        <v>3</v>
      </c>
      <c r="E154" s="65">
        <v>0.18561671403886604</v>
      </c>
      <c r="F154" s="70">
        <v>2</v>
      </c>
      <c r="G154" s="65">
        <v>0.99998742532007656</v>
      </c>
      <c r="H154" s="65">
        <v>3.3681428171918899</v>
      </c>
      <c r="I154" s="70">
        <v>2</v>
      </c>
      <c r="J154" s="65">
        <v>1.2574679923377402E-5</v>
      </c>
      <c r="K154" s="65">
        <v>25.935768259097454</v>
      </c>
      <c r="L154" s="65">
        <v>5.8861453880924328</v>
      </c>
      <c r="M154" s="75">
        <v>2.3450905128238833</v>
      </c>
      <c r="N154" s="63">
        <v>3</v>
      </c>
      <c r="O154" s="63">
        <v>3</v>
      </c>
      <c r="P154" s="63">
        <v>5.886145</v>
      </c>
      <c r="Q154" s="63">
        <v>2.345091</v>
      </c>
      <c r="R154" s="63">
        <v>0</v>
      </c>
      <c r="S154" s="63">
        <v>1.2999999999999999E-5</v>
      </c>
      <c r="T154" s="63">
        <v>0.99998699999999996</v>
      </c>
    </row>
    <row r="155" spans="1:20" x14ac:dyDescent="0.25">
      <c r="A155" s="217"/>
      <c r="B155" s="12">
        <v>150</v>
      </c>
      <c r="C155" s="13">
        <v>3</v>
      </c>
      <c r="D155" s="14">
        <v>3</v>
      </c>
      <c r="E155" s="65">
        <v>0.53758512913448642</v>
      </c>
      <c r="F155" s="70">
        <v>2</v>
      </c>
      <c r="G155" s="65">
        <v>0.98245770922422082</v>
      </c>
      <c r="H155" s="65">
        <v>1.2413363034719644</v>
      </c>
      <c r="I155" s="70">
        <v>2</v>
      </c>
      <c r="J155" s="65">
        <v>1.7542290775779259E-2</v>
      </c>
      <c r="K155" s="65">
        <v>9.2922217382762025</v>
      </c>
      <c r="L155" s="65">
        <v>4.6831542567621565</v>
      </c>
      <c r="M155" s="75">
        <v>0.33203381081490296</v>
      </c>
      <c r="N155" s="63">
        <v>3</v>
      </c>
      <c r="O155" s="63">
        <v>3</v>
      </c>
      <c r="P155" s="63">
        <v>4.683154</v>
      </c>
      <c r="Q155" s="63">
        <v>0.332034</v>
      </c>
      <c r="R155" s="63">
        <v>0</v>
      </c>
      <c r="S155" s="63">
        <v>1.7541999999999999E-2</v>
      </c>
      <c r="T155" s="63">
        <v>0.98245800000000005</v>
      </c>
    </row>
    <row r="156" spans="1:20" ht="24" x14ac:dyDescent="0.25">
      <c r="A156" s="283"/>
      <c r="B156" s="16">
        <v>151</v>
      </c>
      <c r="C156" s="17" t="s">
        <v>20</v>
      </c>
      <c r="D156" s="18">
        <v>3</v>
      </c>
      <c r="E156" s="66">
        <v>0.35813290475901283</v>
      </c>
      <c r="F156" s="71">
        <v>2</v>
      </c>
      <c r="G156" s="66">
        <v>0.99999852782488297</v>
      </c>
      <c r="H156" s="66">
        <v>2.0537022382624284</v>
      </c>
      <c r="I156" s="71">
        <v>2</v>
      </c>
      <c r="J156" s="66">
        <v>1.4721751169874388E-6</v>
      </c>
      <c r="K156" s="66">
        <v>28.911238452687382</v>
      </c>
      <c r="L156" s="66">
        <v>7.1433990443098461</v>
      </c>
      <c r="M156" s="76">
        <v>6.3552507272785996E-2</v>
      </c>
      <c r="O156" s="63">
        <v>3</v>
      </c>
      <c r="P156" s="63">
        <v>7.1433989999999996</v>
      </c>
      <c r="Q156" s="63">
        <v>6.3552999999999998E-2</v>
      </c>
      <c r="R156" s="63">
        <v>0</v>
      </c>
      <c r="S156" s="63">
        <v>9.9999999999999995E-7</v>
      </c>
      <c r="T156" s="63">
        <v>0.99999899999999997</v>
      </c>
    </row>
    <row r="157" spans="1:20" ht="15.75" thickBot="1" x14ac:dyDescent="0.3">
      <c r="A157" s="279" t="s">
        <v>21</v>
      </c>
      <c r="B157" s="19">
        <v>1</v>
      </c>
      <c r="C157" s="20">
        <v>1</v>
      </c>
      <c r="D157" s="21">
        <v>1</v>
      </c>
      <c r="E157" s="67">
        <v>0.98970806379884513</v>
      </c>
      <c r="F157" s="72">
        <v>4</v>
      </c>
      <c r="G157" s="67">
        <v>1</v>
      </c>
      <c r="H157" s="67">
        <v>0.3016399412612894</v>
      </c>
      <c r="I157" s="72">
        <v>2</v>
      </c>
      <c r="J157" s="67">
        <v>5.0874943727144256E-22</v>
      </c>
      <c r="K157" s="67">
        <v>98.361813143663809</v>
      </c>
      <c r="L157" s="22"/>
      <c r="M157" s="23"/>
    </row>
    <row r="158" spans="1:20" x14ac:dyDescent="0.25">
      <c r="A158" s="217"/>
      <c r="B158" s="12">
        <v>2</v>
      </c>
      <c r="C158" s="13">
        <v>1</v>
      </c>
      <c r="D158" s="14">
        <v>1</v>
      </c>
      <c r="E158" s="65">
        <v>0.71172352615406775</v>
      </c>
      <c r="F158" s="70">
        <v>4</v>
      </c>
      <c r="G158" s="65">
        <v>1</v>
      </c>
      <c r="H158" s="65">
        <v>2.1307599139162012</v>
      </c>
      <c r="I158" s="70">
        <v>2</v>
      </c>
      <c r="J158" s="65">
        <v>9.5882563729531259E-18</v>
      </c>
      <c r="K158" s="65">
        <v>80.50274515139327</v>
      </c>
      <c r="L158" s="24"/>
      <c r="M158" s="25"/>
    </row>
    <row r="159" spans="1:20" x14ac:dyDescent="0.25">
      <c r="A159" s="217"/>
      <c r="B159" s="12">
        <v>3</v>
      </c>
      <c r="C159" s="13">
        <v>1</v>
      </c>
      <c r="D159" s="14">
        <v>1</v>
      </c>
      <c r="E159" s="65">
        <v>0.96586747101455517</v>
      </c>
      <c r="F159" s="70">
        <v>4</v>
      </c>
      <c r="G159" s="65">
        <v>1</v>
      </c>
      <c r="H159" s="65">
        <v>0.57438175348418286</v>
      </c>
      <c r="I159" s="70">
        <v>2</v>
      </c>
      <c r="J159" s="65">
        <v>1.9837454269419476E-19</v>
      </c>
      <c r="K159" s="65">
        <v>86.702641912064792</v>
      </c>
      <c r="L159" s="24"/>
      <c r="M159" s="25"/>
    </row>
    <row r="160" spans="1:20" x14ac:dyDescent="0.25">
      <c r="A160" s="217"/>
      <c r="B160" s="12">
        <v>4</v>
      </c>
      <c r="C160" s="13">
        <v>1</v>
      </c>
      <c r="D160" s="14">
        <v>1</v>
      </c>
      <c r="E160" s="65">
        <v>0.70091998862237781</v>
      </c>
      <c r="F160" s="70">
        <v>4</v>
      </c>
      <c r="G160" s="65">
        <v>0.99999999999999978</v>
      </c>
      <c r="H160" s="65">
        <v>2.1896750846003878</v>
      </c>
      <c r="I160" s="70">
        <v>2</v>
      </c>
      <c r="J160" s="65">
        <v>1.5055727394126302E-16</v>
      </c>
      <c r="K160" s="65">
        <v>75.054051293297135</v>
      </c>
      <c r="L160" s="24"/>
      <c r="M160" s="25"/>
    </row>
    <row r="161" spans="1:13" x14ac:dyDescent="0.25">
      <c r="A161" s="217"/>
      <c r="B161" s="12">
        <v>5</v>
      </c>
      <c r="C161" s="13">
        <v>1</v>
      </c>
      <c r="D161" s="14">
        <v>1</v>
      </c>
      <c r="E161" s="65">
        <v>0.96098272643381499</v>
      </c>
      <c r="F161" s="70">
        <v>4</v>
      </c>
      <c r="G161" s="65">
        <v>1</v>
      </c>
      <c r="H161" s="65">
        <v>0.61852793237604764</v>
      </c>
      <c r="I161" s="70">
        <v>2</v>
      </c>
      <c r="J161" s="65">
        <v>2.0756696792588695E-22</v>
      </c>
      <c r="K161" s="65">
        <v>100.47170434690105</v>
      </c>
      <c r="L161" s="24"/>
      <c r="M161" s="25"/>
    </row>
    <row r="162" spans="1:13" x14ac:dyDescent="0.25">
      <c r="A162" s="217"/>
      <c r="B162" s="12">
        <v>6</v>
      </c>
      <c r="C162" s="13">
        <v>1</v>
      </c>
      <c r="D162" s="14">
        <v>1</v>
      </c>
      <c r="E162" s="65">
        <v>0.72864318183808496</v>
      </c>
      <c r="F162" s="70">
        <v>4</v>
      </c>
      <c r="G162" s="65">
        <v>1</v>
      </c>
      <c r="H162" s="65">
        <v>2.038687348215257</v>
      </c>
      <c r="I162" s="70">
        <v>2</v>
      </c>
      <c r="J162" s="65">
        <v>5.3322710696842424E-21</v>
      </c>
      <c r="K162" s="65">
        <v>95.399706775365971</v>
      </c>
      <c r="L162" s="24"/>
      <c r="M162" s="25"/>
    </row>
    <row r="163" spans="1:13" x14ac:dyDescent="0.25">
      <c r="A163" s="217"/>
      <c r="B163" s="12">
        <v>7</v>
      </c>
      <c r="C163" s="13">
        <v>1</v>
      </c>
      <c r="D163" s="14">
        <v>1</v>
      </c>
      <c r="E163" s="65">
        <v>0.84556323541775713</v>
      </c>
      <c r="F163" s="70">
        <v>4</v>
      </c>
      <c r="G163" s="65">
        <v>1</v>
      </c>
      <c r="H163" s="65">
        <v>1.392121154894937</v>
      </c>
      <c r="I163" s="70">
        <v>2</v>
      </c>
      <c r="J163" s="65">
        <v>1.4988386100426779E-18</v>
      </c>
      <c r="K163" s="65">
        <v>83.475803406195467</v>
      </c>
      <c r="L163" s="24"/>
      <c r="M163" s="25"/>
    </row>
    <row r="164" spans="1:13" x14ac:dyDescent="0.25">
      <c r="A164" s="217"/>
      <c r="B164" s="12">
        <v>8</v>
      </c>
      <c r="C164" s="13">
        <v>1</v>
      </c>
      <c r="D164" s="14">
        <v>1</v>
      </c>
      <c r="E164" s="65">
        <v>0.99822729356051676</v>
      </c>
      <c r="F164" s="70">
        <v>4</v>
      </c>
      <c r="G164" s="65">
        <v>1</v>
      </c>
      <c r="H164" s="65">
        <v>0.12151692350753199</v>
      </c>
      <c r="I164" s="70">
        <v>2</v>
      </c>
      <c r="J164" s="65">
        <v>5.2681330291236182E-20</v>
      </c>
      <c r="K164" s="65">
        <v>88.901568571542214</v>
      </c>
      <c r="L164" s="24"/>
      <c r="M164" s="25"/>
    </row>
    <row r="165" spans="1:13" x14ac:dyDescent="0.25">
      <c r="A165" s="217"/>
      <c r="B165" s="12">
        <v>9</v>
      </c>
      <c r="C165" s="13">
        <v>1</v>
      </c>
      <c r="D165" s="14">
        <v>1</v>
      </c>
      <c r="E165" s="65">
        <v>0.39383957598442987</v>
      </c>
      <c r="F165" s="70">
        <v>4</v>
      </c>
      <c r="G165" s="65">
        <v>0.99999999999999778</v>
      </c>
      <c r="H165" s="65">
        <v>4.0909306521745243</v>
      </c>
      <c r="I165" s="70">
        <v>2</v>
      </c>
      <c r="J165" s="65">
        <v>2.2807287253625286E-15</v>
      </c>
      <c r="K165" s="65">
        <v>71.519493425421913</v>
      </c>
      <c r="L165" s="24"/>
      <c r="M165" s="25"/>
    </row>
    <row r="166" spans="1:13" x14ac:dyDescent="0.25">
      <c r="A166" s="217"/>
      <c r="B166" s="12">
        <v>10</v>
      </c>
      <c r="C166" s="13">
        <v>1</v>
      </c>
      <c r="D166" s="14">
        <v>1</v>
      </c>
      <c r="E166" s="65">
        <v>0.8255320919190221</v>
      </c>
      <c r="F166" s="70">
        <v>4</v>
      </c>
      <c r="G166" s="65">
        <v>1</v>
      </c>
      <c r="H166" s="65">
        <v>1.506259545697042</v>
      </c>
      <c r="I166" s="70">
        <v>2</v>
      </c>
      <c r="J166" s="65">
        <v>1.5040853132751855E-18</v>
      </c>
      <c r="K166" s="65">
        <v>83.58295299714068</v>
      </c>
      <c r="L166" s="24"/>
      <c r="M166" s="25"/>
    </row>
    <row r="167" spans="1:13" x14ac:dyDescent="0.25">
      <c r="A167" s="217"/>
      <c r="B167" s="12">
        <v>11</v>
      </c>
      <c r="C167" s="13">
        <v>1</v>
      </c>
      <c r="D167" s="14">
        <v>1</v>
      </c>
      <c r="E167" s="65">
        <v>0.79574891428418915</v>
      </c>
      <c r="F167" s="70">
        <v>4</v>
      </c>
      <c r="G167" s="65">
        <v>1</v>
      </c>
      <c r="H167" s="65">
        <v>1.6722673477869638</v>
      </c>
      <c r="I167" s="70">
        <v>2</v>
      </c>
      <c r="J167" s="65">
        <v>1.296139710177089E-23</v>
      </c>
      <c r="K167" s="65">
        <v>107.072400839148</v>
      </c>
      <c r="L167" s="24"/>
      <c r="M167" s="25"/>
    </row>
    <row r="168" spans="1:13" x14ac:dyDescent="0.25">
      <c r="A168" s="217"/>
      <c r="B168" s="12">
        <v>12</v>
      </c>
      <c r="C168" s="13">
        <v>1</v>
      </c>
      <c r="D168" s="14">
        <v>1</v>
      </c>
      <c r="E168" s="65">
        <v>0.83069923438338722</v>
      </c>
      <c r="F168" s="70">
        <v>4</v>
      </c>
      <c r="G168" s="65">
        <v>1</v>
      </c>
      <c r="H168" s="65">
        <v>1.477047807743131</v>
      </c>
      <c r="I168" s="70">
        <v>2</v>
      </c>
      <c r="J168" s="65">
        <v>2.1718740364743675E-18</v>
      </c>
      <c r="K168" s="65">
        <v>82.818930343262338</v>
      </c>
      <c r="L168" s="24"/>
      <c r="M168" s="25"/>
    </row>
    <row r="169" spans="1:13" x14ac:dyDescent="0.25">
      <c r="A169" s="217"/>
      <c r="B169" s="12">
        <v>13</v>
      </c>
      <c r="C169" s="13">
        <v>1</v>
      </c>
      <c r="D169" s="14">
        <v>1</v>
      </c>
      <c r="E169" s="65">
        <v>0.7562482849603539</v>
      </c>
      <c r="F169" s="70">
        <v>4</v>
      </c>
      <c r="G169" s="65">
        <v>1</v>
      </c>
      <c r="H169" s="65">
        <v>1.8885487415291664</v>
      </c>
      <c r="I169" s="70">
        <v>2</v>
      </c>
      <c r="J169" s="65">
        <v>1.9961364628627736E-18</v>
      </c>
      <c r="K169" s="65">
        <v>83.399185001874812</v>
      </c>
      <c r="L169" s="24"/>
      <c r="M169" s="25"/>
    </row>
    <row r="170" spans="1:13" x14ac:dyDescent="0.25">
      <c r="A170" s="217"/>
      <c r="B170" s="12">
        <v>14</v>
      </c>
      <c r="C170" s="13">
        <v>1</v>
      </c>
      <c r="D170" s="14">
        <v>1</v>
      </c>
      <c r="E170" s="65">
        <v>0.64692619253349726</v>
      </c>
      <c r="F170" s="70">
        <v>4</v>
      </c>
      <c r="G170" s="65">
        <v>1</v>
      </c>
      <c r="H170" s="65">
        <v>2.4872172693271879</v>
      </c>
      <c r="I170" s="70">
        <v>2</v>
      </c>
      <c r="J170" s="65">
        <v>1.6040552495003266E-19</v>
      </c>
      <c r="K170" s="65">
        <v>89.040380895747418</v>
      </c>
      <c r="L170" s="24"/>
      <c r="M170" s="25"/>
    </row>
    <row r="171" spans="1:13" x14ac:dyDescent="0.25">
      <c r="A171" s="217"/>
      <c r="B171" s="12">
        <v>15</v>
      </c>
      <c r="C171" s="13">
        <v>1</v>
      </c>
      <c r="D171" s="14">
        <v>1</v>
      </c>
      <c r="E171" s="65">
        <v>1.8191406286797326E-2</v>
      </c>
      <c r="F171" s="70">
        <v>4</v>
      </c>
      <c r="G171" s="65">
        <v>1</v>
      </c>
      <c r="H171" s="65">
        <v>11.889598029344045</v>
      </c>
      <c r="I171" s="70">
        <v>2</v>
      </c>
      <c r="J171" s="65">
        <v>2.8433965017684461E-31</v>
      </c>
      <c r="K171" s="65">
        <v>152.55987521713504</v>
      </c>
      <c r="L171" s="24"/>
      <c r="M171" s="25"/>
    </row>
    <row r="172" spans="1:13" x14ac:dyDescent="0.25">
      <c r="A172" s="217"/>
      <c r="B172" s="12">
        <v>16</v>
      </c>
      <c r="C172" s="13">
        <v>1</v>
      </c>
      <c r="D172" s="14">
        <v>1</v>
      </c>
      <c r="E172" s="65">
        <v>2.5422475655470875E-2</v>
      </c>
      <c r="F172" s="70">
        <v>4</v>
      </c>
      <c r="G172" s="65">
        <v>1</v>
      </c>
      <c r="H172" s="65">
        <v>11.103745034345414</v>
      </c>
      <c r="I172" s="70">
        <v>2</v>
      </c>
      <c r="J172" s="65">
        <v>2.330545178796574E-28</v>
      </c>
      <c r="K172" s="65">
        <v>138.35630579696368</v>
      </c>
      <c r="L172" s="24"/>
      <c r="M172" s="25"/>
    </row>
    <row r="173" spans="1:13" x14ac:dyDescent="0.25">
      <c r="A173" s="217"/>
      <c r="B173" s="12">
        <v>17</v>
      </c>
      <c r="C173" s="13">
        <v>1</v>
      </c>
      <c r="D173" s="14">
        <v>1</v>
      </c>
      <c r="E173" s="65">
        <v>0.31791608043041991</v>
      </c>
      <c r="F173" s="70">
        <v>4</v>
      </c>
      <c r="G173" s="65">
        <v>1</v>
      </c>
      <c r="H173" s="65">
        <v>4.7140442862585852</v>
      </c>
      <c r="I173" s="70">
        <v>2</v>
      </c>
      <c r="J173" s="65">
        <v>5.1361157639178528E-25</v>
      </c>
      <c r="K173" s="65">
        <v>116.57070472428632</v>
      </c>
      <c r="L173" s="24"/>
      <c r="M173" s="25"/>
    </row>
    <row r="174" spans="1:13" x14ac:dyDescent="0.25">
      <c r="A174" s="217"/>
      <c r="B174" s="12">
        <v>18</v>
      </c>
      <c r="C174" s="13">
        <v>1</v>
      </c>
      <c r="D174" s="14">
        <v>1</v>
      </c>
      <c r="E174" s="65">
        <v>0.98404653206430692</v>
      </c>
      <c r="F174" s="70">
        <v>4</v>
      </c>
      <c r="G174" s="65">
        <v>1</v>
      </c>
      <c r="H174" s="65">
        <v>0.38044323302511157</v>
      </c>
      <c r="I174" s="70">
        <v>2</v>
      </c>
      <c r="J174" s="65">
        <v>5.747697303853517E-21</v>
      </c>
      <c r="K174" s="65">
        <v>93.591418527364766</v>
      </c>
      <c r="L174" s="24"/>
      <c r="M174" s="25"/>
    </row>
    <row r="175" spans="1:13" x14ac:dyDescent="0.25">
      <c r="A175" s="217"/>
      <c r="B175" s="12">
        <v>19</v>
      </c>
      <c r="C175" s="13">
        <v>1</v>
      </c>
      <c r="D175" s="14">
        <v>1</v>
      </c>
      <c r="E175" s="65">
        <v>0.61518556196185492</v>
      </c>
      <c r="F175" s="70">
        <v>4</v>
      </c>
      <c r="G175" s="65">
        <v>1</v>
      </c>
      <c r="H175" s="65">
        <v>2.6659521250386966</v>
      </c>
      <c r="I175" s="70">
        <v>2</v>
      </c>
      <c r="J175" s="65">
        <v>2.1871247983609246E-22</v>
      </c>
      <c r="K175" s="65">
        <v>102.41452060919876</v>
      </c>
      <c r="L175" s="24"/>
      <c r="M175" s="25"/>
    </row>
    <row r="176" spans="1:13" x14ac:dyDescent="0.25">
      <c r="A176" s="217"/>
      <c r="B176" s="12">
        <v>20</v>
      </c>
      <c r="C176" s="13">
        <v>1</v>
      </c>
      <c r="D176" s="14">
        <v>1</v>
      </c>
      <c r="E176" s="65">
        <v>0.82033556412996378</v>
      </c>
      <c r="F176" s="70">
        <v>4</v>
      </c>
      <c r="G176" s="65">
        <v>1</v>
      </c>
      <c r="H176" s="65">
        <v>1.5354970039152305</v>
      </c>
      <c r="I176" s="70">
        <v>2</v>
      </c>
      <c r="J176" s="65">
        <v>3.2978822351866862E-22</v>
      </c>
      <c r="K176" s="65">
        <v>100.46268006455</v>
      </c>
      <c r="L176" s="24"/>
      <c r="M176" s="25"/>
    </row>
    <row r="177" spans="1:13" x14ac:dyDescent="0.25">
      <c r="A177" s="217"/>
      <c r="B177" s="12">
        <v>21</v>
      </c>
      <c r="C177" s="13">
        <v>1</v>
      </c>
      <c r="D177" s="14">
        <v>1</v>
      </c>
      <c r="E177" s="65">
        <v>0.89444035134371702</v>
      </c>
      <c r="F177" s="70">
        <v>4</v>
      </c>
      <c r="G177" s="65">
        <v>1</v>
      </c>
      <c r="H177" s="65">
        <v>1.0989399945163203</v>
      </c>
      <c r="I177" s="70">
        <v>2</v>
      </c>
      <c r="J177" s="65">
        <v>1.7572863424267423E-19</v>
      </c>
      <c r="K177" s="65">
        <v>87.469631991728363</v>
      </c>
      <c r="L177" s="24"/>
      <c r="M177" s="25"/>
    </row>
    <row r="178" spans="1:13" x14ac:dyDescent="0.25">
      <c r="A178" s="217"/>
      <c r="B178" s="12">
        <v>22</v>
      </c>
      <c r="C178" s="13">
        <v>1</v>
      </c>
      <c r="D178" s="14">
        <v>1</v>
      </c>
      <c r="E178" s="65">
        <v>0.9023381147487024</v>
      </c>
      <c r="F178" s="70">
        <v>4</v>
      </c>
      <c r="G178" s="65">
        <v>1</v>
      </c>
      <c r="H178" s="65">
        <v>1.0486073693609881</v>
      </c>
      <c r="I178" s="70">
        <v>2</v>
      </c>
      <c r="J178" s="65">
        <v>2.0277673099542698E-20</v>
      </c>
      <c r="K178" s="65">
        <v>91.738140408193573</v>
      </c>
      <c r="L178" s="24"/>
      <c r="M178" s="25"/>
    </row>
    <row r="179" spans="1:13" x14ac:dyDescent="0.25">
      <c r="A179" s="217"/>
      <c r="B179" s="12">
        <v>23</v>
      </c>
      <c r="C179" s="13">
        <v>1</v>
      </c>
      <c r="D179" s="14">
        <v>1</v>
      </c>
      <c r="E179" s="65">
        <v>0.66215059058380965</v>
      </c>
      <c r="F179" s="70">
        <v>4</v>
      </c>
      <c r="G179" s="65">
        <v>1</v>
      </c>
      <c r="H179" s="65">
        <v>2.4026379884716818</v>
      </c>
      <c r="I179" s="70">
        <v>2</v>
      </c>
      <c r="J179" s="65">
        <v>5.6506956290293573E-25</v>
      </c>
      <c r="K179" s="65">
        <v>114.06833532265023</v>
      </c>
      <c r="L179" s="24"/>
      <c r="M179" s="25"/>
    </row>
    <row r="180" spans="1:13" x14ac:dyDescent="0.25">
      <c r="A180" s="217"/>
      <c r="B180" s="12">
        <v>24</v>
      </c>
      <c r="C180" s="13">
        <v>1</v>
      </c>
      <c r="D180" s="14">
        <v>1</v>
      </c>
      <c r="E180" s="65">
        <v>0.57134872226138511</v>
      </c>
      <c r="F180" s="70">
        <v>4</v>
      </c>
      <c r="G180" s="65">
        <v>0.99999999999999134</v>
      </c>
      <c r="H180" s="65">
        <v>2.9197199039473656</v>
      </c>
      <c r="I180" s="70">
        <v>2</v>
      </c>
      <c r="J180" s="65">
        <v>8.6185168585131668E-15</v>
      </c>
      <c r="K180" s="65">
        <v>67.689446670379184</v>
      </c>
      <c r="L180" s="24"/>
      <c r="M180" s="25"/>
    </row>
    <row r="181" spans="1:13" x14ac:dyDescent="0.25">
      <c r="A181" s="217"/>
      <c r="B181" s="12">
        <v>25</v>
      </c>
      <c r="C181" s="13">
        <v>1</v>
      </c>
      <c r="D181" s="14">
        <v>1</v>
      </c>
      <c r="E181" s="65">
        <v>0.22514450908665382</v>
      </c>
      <c r="F181" s="70">
        <v>4</v>
      </c>
      <c r="G181" s="65">
        <v>0.99999999999999845</v>
      </c>
      <c r="H181" s="65">
        <v>5.6704930797766631</v>
      </c>
      <c r="I181" s="70">
        <v>2</v>
      </c>
      <c r="J181" s="65">
        <v>1.5203341488164539E-15</v>
      </c>
      <c r="K181" s="65">
        <v>73.91018557870656</v>
      </c>
      <c r="L181" s="24"/>
      <c r="M181" s="25"/>
    </row>
    <row r="182" spans="1:13" x14ac:dyDescent="0.25">
      <c r="A182" s="217"/>
      <c r="B182" s="12">
        <v>26</v>
      </c>
      <c r="C182" s="13">
        <v>1</v>
      </c>
      <c r="D182" s="14">
        <v>1</v>
      </c>
      <c r="E182" s="65">
        <v>0.63968712067715883</v>
      </c>
      <c r="F182" s="70">
        <v>4</v>
      </c>
      <c r="G182" s="65">
        <v>0.99999999999999978</v>
      </c>
      <c r="H182" s="65">
        <v>2.5276749220980497</v>
      </c>
      <c r="I182" s="70">
        <v>2</v>
      </c>
      <c r="J182" s="65">
        <v>2.9361413899109038E-16</v>
      </c>
      <c r="K182" s="65">
        <v>74.056205364068816</v>
      </c>
      <c r="L182" s="24"/>
      <c r="M182" s="25"/>
    </row>
    <row r="183" spans="1:13" x14ac:dyDescent="0.25">
      <c r="A183" s="217"/>
      <c r="B183" s="12">
        <v>27</v>
      </c>
      <c r="C183" s="13">
        <v>1</v>
      </c>
      <c r="D183" s="14">
        <v>1</v>
      </c>
      <c r="E183" s="65">
        <v>0.92685831472122371</v>
      </c>
      <c r="F183" s="70">
        <v>4</v>
      </c>
      <c r="G183" s="65">
        <v>1</v>
      </c>
      <c r="H183" s="65">
        <v>0.88390608230421308</v>
      </c>
      <c r="I183" s="70">
        <v>2</v>
      </c>
      <c r="J183" s="65">
        <v>4.5573917414534493E-17</v>
      </c>
      <c r="K183" s="65">
        <v>76.138298297389298</v>
      </c>
      <c r="L183" s="24"/>
      <c r="M183" s="25"/>
    </row>
    <row r="184" spans="1:13" x14ac:dyDescent="0.25">
      <c r="A184" s="217"/>
      <c r="B184" s="12">
        <v>28</v>
      </c>
      <c r="C184" s="13">
        <v>1</v>
      </c>
      <c r="D184" s="14">
        <v>1</v>
      </c>
      <c r="E184" s="65">
        <v>0.98602703273302028</v>
      </c>
      <c r="F184" s="70">
        <v>4</v>
      </c>
      <c r="G184" s="65">
        <v>1</v>
      </c>
      <c r="H184" s="65">
        <v>0.35453610739442309</v>
      </c>
      <c r="I184" s="70">
        <v>2</v>
      </c>
      <c r="J184" s="65">
        <v>2.0796745955473582E-21</v>
      </c>
      <c r="K184" s="65">
        <v>95.598687139092078</v>
      </c>
      <c r="L184" s="24"/>
      <c r="M184" s="25"/>
    </row>
    <row r="185" spans="1:13" x14ac:dyDescent="0.25">
      <c r="A185" s="217"/>
      <c r="B185" s="12">
        <v>29</v>
      </c>
      <c r="C185" s="13">
        <v>1</v>
      </c>
      <c r="D185" s="14">
        <v>1</v>
      </c>
      <c r="E185" s="65">
        <v>0.94748143597332501</v>
      </c>
      <c r="F185" s="70">
        <v>4</v>
      </c>
      <c r="G185" s="65">
        <v>1</v>
      </c>
      <c r="H185" s="65">
        <v>0.73076532899813196</v>
      </c>
      <c r="I185" s="70">
        <v>2</v>
      </c>
      <c r="J185" s="65">
        <v>1.2323213765741352E-21</v>
      </c>
      <c r="K185" s="65">
        <v>97.021539857342503</v>
      </c>
      <c r="L185" s="24"/>
      <c r="M185" s="25"/>
    </row>
    <row r="186" spans="1:13" x14ac:dyDescent="0.25">
      <c r="A186" s="217"/>
      <c r="B186" s="12">
        <v>30</v>
      </c>
      <c r="C186" s="13">
        <v>1</v>
      </c>
      <c r="D186" s="14">
        <v>1</v>
      </c>
      <c r="E186" s="65">
        <v>0.72208649869984476</v>
      </c>
      <c r="F186" s="70">
        <v>4</v>
      </c>
      <c r="G186" s="65">
        <v>0.99999999999999978</v>
      </c>
      <c r="H186" s="65">
        <v>2.0743475926467858</v>
      </c>
      <c r="I186" s="70">
        <v>2</v>
      </c>
      <c r="J186" s="65">
        <v>1.1530503646125841E-16</v>
      </c>
      <c r="K186" s="65">
        <v>75.472248725062599</v>
      </c>
      <c r="L186" s="24"/>
      <c r="M186" s="25"/>
    </row>
    <row r="187" spans="1:13" x14ac:dyDescent="0.25">
      <c r="A187" s="217"/>
      <c r="B187" s="12">
        <v>31</v>
      </c>
      <c r="C187" s="13">
        <v>1</v>
      </c>
      <c r="D187" s="14">
        <v>1</v>
      </c>
      <c r="E187" s="65">
        <v>0.75632388716548071</v>
      </c>
      <c r="F187" s="70">
        <v>4</v>
      </c>
      <c r="G187" s="65">
        <v>0.99999999999999978</v>
      </c>
      <c r="H187" s="65">
        <v>1.8881370593704523</v>
      </c>
      <c r="I187" s="70">
        <v>2</v>
      </c>
      <c r="J187" s="65">
        <v>2.5845954184293773E-16</v>
      </c>
      <c r="K187" s="65">
        <v>73.671722066249231</v>
      </c>
      <c r="L187" s="24"/>
      <c r="M187" s="25"/>
    </row>
    <row r="188" spans="1:13" x14ac:dyDescent="0.25">
      <c r="A188" s="217"/>
      <c r="B188" s="12">
        <v>32</v>
      </c>
      <c r="C188" s="13">
        <v>1</v>
      </c>
      <c r="D188" s="14">
        <v>1</v>
      </c>
      <c r="E188" s="65">
        <v>0.56229680947680805</v>
      </c>
      <c r="F188" s="70">
        <v>4</v>
      </c>
      <c r="G188" s="65">
        <v>1</v>
      </c>
      <c r="H188" s="65">
        <v>2.9733396781430557</v>
      </c>
      <c r="I188" s="70">
        <v>2</v>
      </c>
      <c r="J188" s="65">
        <v>2.878754127234792E-19</v>
      </c>
      <c r="K188" s="65">
        <v>88.356858000233544</v>
      </c>
      <c r="L188" s="24"/>
      <c r="M188" s="25"/>
    </row>
    <row r="189" spans="1:13" x14ac:dyDescent="0.25">
      <c r="A189" s="217"/>
      <c r="B189" s="12">
        <v>33</v>
      </c>
      <c r="C189" s="13">
        <v>1</v>
      </c>
      <c r="D189" s="14">
        <v>1</v>
      </c>
      <c r="E189" s="65">
        <v>7.0789138525686995E-2</v>
      </c>
      <c r="F189" s="70">
        <v>4</v>
      </c>
      <c r="G189" s="65">
        <v>1</v>
      </c>
      <c r="H189" s="65">
        <v>8.638825161648013</v>
      </c>
      <c r="I189" s="70">
        <v>2</v>
      </c>
      <c r="J189" s="65">
        <v>2.2470701166418583E-27</v>
      </c>
      <c r="K189" s="65">
        <v>131.35916578877777</v>
      </c>
      <c r="L189" s="24"/>
      <c r="M189" s="25"/>
    </row>
    <row r="190" spans="1:13" x14ac:dyDescent="0.25">
      <c r="A190" s="217"/>
      <c r="B190" s="12">
        <v>34</v>
      </c>
      <c r="C190" s="13">
        <v>1</v>
      </c>
      <c r="D190" s="14">
        <v>1</v>
      </c>
      <c r="E190" s="65">
        <v>7.1168206631054484E-2</v>
      </c>
      <c r="F190" s="70">
        <v>4</v>
      </c>
      <c r="G190" s="65">
        <v>1</v>
      </c>
      <c r="H190" s="65">
        <v>8.625669229979664</v>
      </c>
      <c r="I190" s="70">
        <v>2</v>
      </c>
      <c r="J190" s="65">
        <v>2.6209493256567038E-29</v>
      </c>
      <c r="K190" s="65">
        <v>140.24853144327162</v>
      </c>
      <c r="L190" s="24"/>
      <c r="M190" s="25"/>
    </row>
    <row r="191" spans="1:13" x14ac:dyDescent="0.25">
      <c r="A191" s="217"/>
      <c r="B191" s="12">
        <v>35</v>
      </c>
      <c r="C191" s="13">
        <v>1</v>
      </c>
      <c r="D191" s="14">
        <v>1</v>
      </c>
      <c r="E191" s="65">
        <v>0.87306808051931495</v>
      </c>
      <c r="F191" s="70">
        <v>4</v>
      </c>
      <c r="G191" s="65">
        <v>1</v>
      </c>
      <c r="H191" s="65">
        <v>1.2304027811322527</v>
      </c>
      <c r="I191" s="70">
        <v>2</v>
      </c>
      <c r="J191" s="65">
        <v>1.4932787456354588E-17</v>
      </c>
      <c r="K191" s="65">
        <v>78.716347537272426</v>
      </c>
      <c r="L191" s="24"/>
      <c r="M191" s="25"/>
    </row>
    <row r="192" spans="1:13" x14ac:dyDescent="0.25">
      <c r="A192" s="217"/>
      <c r="B192" s="12">
        <v>36</v>
      </c>
      <c r="C192" s="13">
        <v>1</v>
      </c>
      <c r="D192" s="14">
        <v>1</v>
      </c>
      <c r="E192" s="65">
        <v>0.77443602194225103</v>
      </c>
      <c r="F192" s="70">
        <v>4</v>
      </c>
      <c r="G192" s="65">
        <v>1</v>
      </c>
      <c r="H192" s="65">
        <v>1.7893184374250188</v>
      </c>
      <c r="I192" s="70">
        <v>2</v>
      </c>
      <c r="J192" s="65">
        <v>2.1463083919288327E-21</v>
      </c>
      <c r="K192" s="65">
        <v>96.970393664476333</v>
      </c>
      <c r="L192" s="24"/>
      <c r="M192" s="25"/>
    </row>
    <row r="193" spans="1:13" x14ac:dyDescent="0.25">
      <c r="A193" s="217"/>
      <c r="B193" s="12">
        <v>37</v>
      </c>
      <c r="C193" s="13">
        <v>1</v>
      </c>
      <c r="D193" s="14">
        <v>1</v>
      </c>
      <c r="E193" s="65">
        <v>0.37942608046488596</v>
      </c>
      <c r="F193" s="70">
        <v>4</v>
      </c>
      <c r="G193" s="65">
        <v>1</v>
      </c>
      <c r="H193" s="65">
        <v>4.2014690041703648</v>
      </c>
      <c r="I193" s="70">
        <v>2</v>
      </c>
      <c r="J193" s="65">
        <v>1.6739834875835216E-24</v>
      </c>
      <c r="K193" s="65">
        <v>113.69514125194344</v>
      </c>
      <c r="L193" s="24"/>
      <c r="M193" s="25"/>
    </row>
    <row r="194" spans="1:13" x14ac:dyDescent="0.25">
      <c r="A194" s="217"/>
      <c r="B194" s="12">
        <v>38</v>
      </c>
      <c r="C194" s="13">
        <v>1</v>
      </c>
      <c r="D194" s="14">
        <v>1</v>
      </c>
      <c r="E194" s="65">
        <v>0.75759523330509571</v>
      </c>
      <c r="F194" s="70">
        <v>4</v>
      </c>
      <c r="G194" s="65">
        <v>1</v>
      </c>
      <c r="H194" s="65">
        <v>1.8812133385577285</v>
      </c>
      <c r="I194" s="70">
        <v>2</v>
      </c>
      <c r="J194" s="65">
        <v>3.8109424266009028E-23</v>
      </c>
      <c r="K194" s="65">
        <v>105.12437458705509</v>
      </c>
      <c r="L194" s="24"/>
      <c r="M194" s="25"/>
    </row>
    <row r="195" spans="1:13" x14ac:dyDescent="0.25">
      <c r="A195" s="217"/>
      <c r="B195" s="12">
        <v>39</v>
      </c>
      <c r="C195" s="13">
        <v>1</v>
      </c>
      <c r="D195" s="14">
        <v>1</v>
      </c>
      <c r="E195" s="65">
        <v>0.60666708031268601</v>
      </c>
      <c r="F195" s="70">
        <v>4</v>
      </c>
      <c r="G195" s="65">
        <v>1</v>
      </c>
      <c r="H195" s="65">
        <v>2.7145722189214521</v>
      </c>
      <c r="I195" s="70">
        <v>2</v>
      </c>
      <c r="J195" s="65">
        <v>5.4233199514898262E-17</v>
      </c>
      <c r="K195" s="65">
        <v>77.621049050514046</v>
      </c>
      <c r="L195" s="24"/>
      <c r="M195" s="25"/>
    </row>
    <row r="196" spans="1:13" x14ac:dyDescent="0.25">
      <c r="A196" s="217"/>
      <c r="B196" s="12">
        <v>40</v>
      </c>
      <c r="C196" s="13">
        <v>1</v>
      </c>
      <c r="D196" s="14">
        <v>1</v>
      </c>
      <c r="E196" s="65">
        <v>0.99738647731675256</v>
      </c>
      <c r="F196" s="70">
        <v>4</v>
      </c>
      <c r="G196" s="65">
        <v>1</v>
      </c>
      <c r="H196" s="65">
        <v>0.14820131957970131</v>
      </c>
      <c r="I196" s="70">
        <v>2</v>
      </c>
      <c r="J196" s="65">
        <v>2.4141910379623423E-20</v>
      </c>
      <c r="K196" s="65">
        <v>90.488876525222324</v>
      </c>
      <c r="L196" s="24"/>
      <c r="M196" s="25"/>
    </row>
    <row r="197" spans="1:13" x14ac:dyDescent="0.25">
      <c r="A197" s="217"/>
      <c r="B197" s="12">
        <v>41</v>
      </c>
      <c r="C197" s="13">
        <v>1</v>
      </c>
      <c r="D197" s="14">
        <v>1</v>
      </c>
      <c r="E197" s="65">
        <v>0.96295751004419416</v>
      </c>
      <c r="F197" s="70">
        <v>4</v>
      </c>
      <c r="G197" s="65">
        <v>1</v>
      </c>
      <c r="H197" s="65">
        <v>0.60095495987162295</v>
      </c>
      <c r="I197" s="70">
        <v>2</v>
      </c>
      <c r="J197" s="65">
        <v>1.4176020524976431E-21</v>
      </c>
      <c r="K197" s="65">
        <v>96.611595368150333</v>
      </c>
      <c r="L197" s="24"/>
      <c r="M197" s="25"/>
    </row>
    <row r="198" spans="1:13" x14ac:dyDescent="0.25">
      <c r="A198" s="217"/>
      <c r="B198" s="12">
        <v>42</v>
      </c>
      <c r="C198" s="13">
        <v>1</v>
      </c>
      <c r="D198" s="14">
        <v>1</v>
      </c>
      <c r="E198" s="65">
        <v>1.0529422760399241E-3</v>
      </c>
      <c r="F198" s="70">
        <v>4</v>
      </c>
      <c r="G198" s="65">
        <v>0.99999999991043298</v>
      </c>
      <c r="H198" s="65">
        <v>18.352441090722202</v>
      </c>
      <c r="I198" s="70">
        <v>2</v>
      </c>
      <c r="J198" s="65">
        <v>8.9567120258411093E-11</v>
      </c>
      <c r="K198" s="65">
        <v>64.624506739935342</v>
      </c>
      <c r="L198" s="24"/>
      <c r="M198" s="25"/>
    </row>
    <row r="199" spans="1:13" x14ac:dyDescent="0.25">
      <c r="A199" s="217"/>
      <c r="B199" s="12">
        <v>43</v>
      </c>
      <c r="C199" s="13">
        <v>1</v>
      </c>
      <c r="D199" s="14">
        <v>1</v>
      </c>
      <c r="E199" s="65">
        <v>0.7169138217160016</v>
      </c>
      <c r="F199" s="70">
        <v>4</v>
      </c>
      <c r="G199" s="65">
        <v>1</v>
      </c>
      <c r="H199" s="65">
        <v>2.1024961048891608</v>
      </c>
      <c r="I199" s="70">
        <v>2</v>
      </c>
      <c r="J199" s="65">
        <v>2.1258369706571746E-18</v>
      </c>
      <c r="K199" s="65">
        <v>83.487228265924642</v>
      </c>
      <c r="L199" s="24"/>
      <c r="M199" s="25"/>
    </row>
    <row r="200" spans="1:13" x14ac:dyDescent="0.25">
      <c r="A200" s="217"/>
      <c r="B200" s="12">
        <v>44</v>
      </c>
      <c r="C200" s="13">
        <v>1</v>
      </c>
      <c r="D200" s="14">
        <v>1</v>
      </c>
      <c r="E200" s="65">
        <v>0.41626507430215998</v>
      </c>
      <c r="F200" s="70">
        <v>4</v>
      </c>
      <c r="G200" s="65">
        <v>0.99999999999999889</v>
      </c>
      <c r="H200" s="65">
        <v>3.9248989508060599</v>
      </c>
      <c r="I200" s="70">
        <v>2</v>
      </c>
      <c r="J200" s="65">
        <v>1.1012929460344119E-15</v>
      </c>
      <c r="K200" s="65">
        <v>72.809481950543528</v>
      </c>
      <c r="L200" s="24"/>
      <c r="M200" s="25"/>
    </row>
    <row r="201" spans="1:13" x14ac:dyDescent="0.25">
      <c r="A201" s="217"/>
      <c r="B201" s="12">
        <v>45</v>
      </c>
      <c r="C201" s="13">
        <v>1</v>
      </c>
      <c r="D201" s="14">
        <v>1</v>
      </c>
      <c r="E201" s="65">
        <v>0.46180596606757374</v>
      </c>
      <c r="F201" s="70">
        <v>4</v>
      </c>
      <c r="G201" s="65">
        <v>1</v>
      </c>
      <c r="H201" s="65">
        <v>3.6069350212923128</v>
      </c>
      <c r="I201" s="70">
        <v>2</v>
      </c>
      <c r="J201" s="65">
        <v>2.2853632964111187E-17</v>
      </c>
      <c r="K201" s="65">
        <v>80.241778175943622</v>
      </c>
      <c r="L201" s="24"/>
      <c r="M201" s="25"/>
    </row>
    <row r="202" spans="1:13" x14ac:dyDescent="0.25">
      <c r="A202" s="217"/>
      <c r="B202" s="12">
        <v>46</v>
      </c>
      <c r="C202" s="13">
        <v>1</v>
      </c>
      <c r="D202" s="14">
        <v>1</v>
      </c>
      <c r="E202" s="65">
        <v>0.60427276420570997</v>
      </c>
      <c r="F202" s="70">
        <v>4</v>
      </c>
      <c r="G202" s="65">
        <v>0.99999999999999978</v>
      </c>
      <c r="H202" s="65">
        <v>2.7282935389054899</v>
      </c>
      <c r="I202" s="70">
        <v>2</v>
      </c>
      <c r="J202" s="65">
        <v>2.0870859530276723E-16</v>
      </c>
      <c r="K202" s="65">
        <v>74.9394788902855</v>
      </c>
      <c r="L202" s="24"/>
      <c r="M202" s="25"/>
    </row>
    <row r="203" spans="1:13" x14ac:dyDescent="0.25">
      <c r="A203" s="217"/>
      <c r="B203" s="12">
        <v>47</v>
      </c>
      <c r="C203" s="13">
        <v>1</v>
      </c>
      <c r="D203" s="14">
        <v>1</v>
      </c>
      <c r="E203" s="65">
        <v>0.62547886432110111</v>
      </c>
      <c r="F203" s="70">
        <v>4</v>
      </c>
      <c r="G203" s="65">
        <v>1</v>
      </c>
      <c r="H203" s="65">
        <v>2.607591777172503</v>
      </c>
      <c r="I203" s="70">
        <v>2</v>
      </c>
      <c r="J203" s="65">
        <v>2.5882012868347576E-22</v>
      </c>
      <c r="K203" s="65">
        <v>102.01940956771402</v>
      </c>
      <c r="L203" s="24"/>
      <c r="M203" s="25"/>
    </row>
    <row r="204" spans="1:13" x14ac:dyDescent="0.25">
      <c r="A204" s="217"/>
      <c r="B204" s="12">
        <v>48</v>
      </c>
      <c r="C204" s="13">
        <v>1</v>
      </c>
      <c r="D204" s="14">
        <v>1</v>
      </c>
      <c r="E204" s="65">
        <v>0.87319443184490209</v>
      </c>
      <c r="F204" s="70">
        <v>4</v>
      </c>
      <c r="G204" s="65">
        <v>1</v>
      </c>
      <c r="H204" s="65">
        <v>1.2296427651955237</v>
      </c>
      <c r="I204" s="70">
        <v>2</v>
      </c>
      <c r="J204" s="65">
        <v>3.6429999441014332E-18</v>
      </c>
      <c r="K204" s="65">
        <v>81.537091107616519</v>
      </c>
      <c r="L204" s="24"/>
      <c r="M204" s="25"/>
    </row>
    <row r="205" spans="1:13" x14ac:dyDescent="0.25">
      <c r="A205" s="217"/>
      <c r="B205" s="12">
        <v>49</v>
      </c>
      <c r="C205" s="13">
        <v>1</v>
      </c>
      <c r="D205" s="14">
        <v>1</v>
      </c>
      <c r="E205" s="65">
        <v>0.86152506626454672</v>
      </c>
      <c r="F205" s="70">
        <v>4</v>
      </c>
      <c r="G205" s="65">
        <v>1</v>
      </c>
      <c r="H205" s="65">
        <v>1.2991185425839356</v>
      </c>
      <c r="I205" s="70">
        <v>2</v>
      </c>
      <c r="J205" s="65">
        <v>3.0007670933631353E-23</v>
      </c>
      <c r="K205" s="65">
        <v>105.02029691276861</v>
      </c>
      <c r="L205" s="24"/>
      <c r="M205" s="25"/>
    </row>
    <row r="206" spans="1:13" x14ac:dyDescent="0.25">
      <c r="A206" s="217"/>
      <c r="B206" s="12">
        <v>50</v>
      </c>
      <c r="C206" s="13">
        <v>1</v>
      </c>
      <c r="D206" s="14">
        <v>1</v>
      </c>
      <c r="E206" s="65">
        <v>0.99277759396542298</v>
      </c>
      <c r="F206" s="70">
        <v>4</v>
      </c>
      <c r="G206" s="65">
        <v>1</v>
      </c>
      <c r="H206" s="65">
        <v>0.25056911584152541</v>
      </c>
      <c r="I206" s="70">
        <v>2</v>
      </c>
      <c r="J206" s="65">
        <v>3.1718615088406918E-20</v>
      </c>
      <c r="K206" s="65">
        <v>90.045335550998061</v>
      </c>
      <c r="L206" s="24"/>
      <c r="M206" s="25"/>
    </row>
    <row r="207" spans="1:13" x14ac:dyDescent="0.25">
      <c r="A207" s="217"/>
      <c r="B207" s="12">
        <v>51</v>
      </c>
      <c r="C207" s="13">
        <v>2</v>
      </c>
      <c r="D207" s="14">
        <v>2</v>
      </c>
      <c r="E207" s="65">
        <v>0.24914092940466356</v>
      </c>
      <c r="F207" s="70">
        <v>4</v>
      </c>
      <c r="G207" s="65">
        <v>0.99987157526161163</v>
      </c>
      <c r="H207" s="65">
        <v>5.3947079719374571</v>
      </c>
      <c r="I207" s="70">
        <v>3</v>
      </c>
      <c r="J207" s="65">
        <v>1.2842473838842191E-4</v>
      </c>
      <c r="K207" s="65">
        <v>23.314786143345835</v>
      </c>
      <c r="L207" s="24"/>
      <c r="M207" s="25"/>
    </row>
    <row r="208" spans="1:13" x14ac:dyDescent="0.25">
      <c r="A208" s="217"/>
      <c r="B208" s="12">
        <v>52</v>
      </c>
      <c r="C208" s="13">
        <v>2</v>
      </c>
      <c r="D208" s="14">
        <v>2</v>
      </c>
      <c r="E208" s="65">
        <v>0.75505326444831644</v>
      </c>
      <c r="F208" s="70">
        <v>4</v>
      </c>
      <c r="G208" s="65">
        <v>0.99918159822005981</v>
      </c>
      <c r="H208" s="65">
        <v>1.8950554218211506</v>
      </c>
      <c r="I208" s="70">
        <v>3</v>
      </c>
      <c r="J208" s="65">
        <v>8.1840177994020439E-4</v>
      </c>
      <c r="K208" s="65">
        <v>16.109732284967588</v>
      </c>
      <c r="L208" s="24"/>
      <c r="M208" s="25"/>
    </row>
    <row r="209" spans="1:13" x14ac:dyDescent="0.25">
      <c r="A209" s="217"/>
      <c r="B209" s="12">
        <v>53</v>
      </c>
      <c r="C209" s="13">
        <v>2</v>
      </c>
      <c r="D209" s="14">
        <v>2</v>
      </c>
      <c r="E209" s="65">
        <v>0.43902325049086355</v>
      </c>
      <c r="F209" s="70">
        <v>4</v>
      </c>
      <c r="G209" s="65">
        <v>0.99510437441733013</v>
      </c>
      <c r="H209" s="65">
        <v>3.7630425655914044</v>
      </c>
      <c r="I209" s="70">
        <v>3</v>
      </c>
      <c r="J209" s="65">
        <v>4.8956255826699095E-3</v>
      </c>
      <c r="K209" s="65">
        <v>14.392053690413652</v>
      </c>
      <c r="L209" s="24"/>
      <c r="M209" s="25"/>
    </row>
    <row r="210" spans="1:13" x14ac:dyDescent="0.25">
      <c r="A210" s="217"/>
      <c r="B210" s="12">
        <v>54</v>
      </c>
      <c r="C210" s="13">
        <v>2</v>
      </c>
      <c r="D210" s="14">
        <v>2</v>
      </c>
      <c r="E210" s="65">
        <v>0.64423461493879852</v>
      </c>
      <c r="F210" s="70">
        <v>4</v>
      </c>
      <c r="G210" s="65">
        <v>0.99959955233759135</v>
      </c>
      <c r="H210" s="65">
        <v>2.5022406493788862</v>
      </c>
      <c r="I210" s="70">
        <v>3</v>
      </c>
      <c r="J210" s="65">
        <v>4.0044766240876744E-4</v>
      </c>
      <c r="K210" s="65">
        <v>18.147294554898146</v>
      </c>
      <c r="L210" s="24"/>
      <c r="M210" s="25"/>
    </row>
    <row r="211" spans="1:13" x14ac:dyDescent="0.25">
      <c r="A211" s="217"/>
      <c r="B211" s="12">
        <v>55</v>
      </c>
      <c r="C211" s="13">
        <v>2</v>
      </c>
      <c r="D211" s="14">
        <v>2</v>
      </c>
      <c r="E211" s="65">
        <v>0.67249353489521302</v>
      </c>
      <c r="F211" s="70">
        <v>4</v>
      </c>
      <c r="G211" s="65">
        <v>0.9951403622046695</v>
      </c>
      <c r="H211" s="65">
        <v>2.3455238160874896</v>
      </c>
      <c r="I211" s="70">
        <v>3</v>
      </c>
      <c r="J211" s="65">
        <v>4.859637795330521E-3</v>
      </c>
      <c r="K211" s="65">
        <v>12.989363590740647</v>
      </c>
      <c r="L211" s="24"/>
      <c r="M211" s="25"/>
    </row>
    <row r="212" spans="1:13" x14ac:dyDescent="0.25">
      <c r="A212" s="217"/>
      <c r="B212" s="12">
        <v>56</v>
      </c>
      <c r="C212" s="13">
        <v>2</v>
      </c>
      <c r="D212" s="14">
        <v>2</v>
      </c>
      <c r="E212" s="65">
        <v>0.56687265916653939</v>
      </c>
      <c r="F212" s="70">
        <v>4</v>
      </c>
      <c r="G212" s="65">
        <v>0.99829729849945381</v>
      </c>
      <c r="H212" s="65">
        <v>2.946176536231532</v>
      </c>
      <c r="I212" s="70">
        <v>3</v>
      </c>
      <c r="J212" s="65">
        <v>1.7027015005460968E-3</v>
      </c>
      <c r="K212" s="65">
        <v>15.69384657326998</v>
      </c>
      <c r="L212" s="24"/>
      <c r="M212" s="25"/>
    </row>
    <row r="213" spans="1:13" x14ac:dyDescent="0.25">
      <c r="A213" s="217"/>
      <c r="B213" s="12">
        <v>57</v>
      </c>
      <c r="C213" s="13">
        <v>2</v>
      </c>
      <c r="D213" s="14">
        <v>2</v>
      </c>
      <c r="E213" s="65">
        <v>0.4795616795968406</v>
      </c>
      <c r="F213" s="70">
        <v>4</v>
      </c>
      <c r="G213" s="65">
        <v>0.9838630924300521</v>
      </c>
      <c r="H213" s="65">
        <v>3.4889423213892181</v>
      </c>
      <c r="I213" s="70">
        <v>3</v>
      </c>
      <c r="J213" s="65">
        <v>1.6136907569947838E-2</v>
      </c>
      <c r="K213" s="65">
        <v>11.709697740496892</v>
      </c>
      <c r="L213" s="24"/>
      <c r="M213" s="25"/>
    </row>
    <row r="214" spans="1:13" x14ac:dyDescent="0.25">
      <c r="A214" s="217"/>
      <c r="B214" s="12">
        <v>58</v>
      </c>
      <c r="C214" s="13">
        <v>2</v>
      </c>
      <c r="D214" s="14">
        <v>2</v>
      </c>
      <c r="E214" s="65">
        <v>0.19741660587822674</v>
      </c>
      <c r="F214" s="70">
        <v>4</v>
      </c>
      <c r="G214" s="65">
        <v>0.99999991415773115</v>
      </c>
      <c r="H214" s="65">
        <v>6.0232777829360886</v>
      </c>
      <c r="I214" s="70">
        <v>3</v>
      </c>
      <c r="J214" s="65">
        <v>8.584220960583383E-8</v>
      </c>
      <c r="K214" s="65">
        <v>38.564787607199492</v>
      </c>
      <c r="L214" s="24"/>
      <c r="M214" s="25"/>
    </row>
    <row r="215" spans="1:13" x14ac:dyDescent="0.25">
      <c r="A215" s="217"/>
      <c r="B215" s="12">
        <v>59</v>
      </c>
      <c r="C215" s="13">
        <v>2</v>
      </c>
      <c r="D215" s="14">
        <v>2</v>
      </c>
      <c r="E215" s="65">
        <v>0.69769405028385167</v>
      </c>
      <c r="F215" s="70">
        <v>4</v>
      </c>
      <c r="G215" s="65">
        <v>0.99986554102371472</v>
      </c>
      <c r="H215" s="65">
        <v>2.2072943843481316</v>
      </c>
      <c r="I215" s="70">
        <v>3</v>
      </c>
      <c r="J215" s="65">
        <v>1.3445897628528854E-4</v>
      </c>
      <c r="K215" s="65">
        <v>20.035528277271538</v>
      </c>
      <c r="L215" s="24"/>
      <c r="M215" s="25"/>
    </row>
    <row r="216" spans="1:13" x14ac:dyDescent="0.25">
      <c r="A216" s="217"/>
      <c r="B216" s="12">
        <v>60</v>
      </c>
      <c r="C216" s="13">
        <v>2</v>
      </c>
      <c r="D216" s="14">
        <v>2</v>
      </c>
      <c r="E216" s="65">
        <v>0.51755958872512908</v>
      </c>
      <c r="F216" s="70">
        <v>4</v>
      </c>
      <c r="G216" s="65">
        <v>0.99943139464965025</v>
      </c>
      <c r="H216" s="65">
        <v>3.245836166979394</v>
      </c>
      <c r="I216" s="70">
        <v>3</v>
      </c>
      <c r="J216" s="65">
        <v>5.6860535034975433E-4</v>
      </c>
      <c r="K216" s="65">
        <v>18.18934653104726</v>
      </c>
      <c r="L216" s="24"/>
      <c r="M216" s="25"/>
    </row>
    <row r="217" spans="1:13" x14ac:dyDescent="0.25">
      <c r="A217" s="217"/>
      <c r="B217" s="12">
        <v>61</v>
      </c>
      <c r="C217" s="13">
        <v>2</v>
      </c>
      <c r="D217" s="14">
        <v>2</v>
      </c>
      <c r="E217" s="65">
        <v>0.1545272655608117</v>
      </c>
      <c r="F217" s="70">
        <v>4</v>
      </c>
      <c r="G217" s="65">
        <v>0.9999986854837597</v>
      </c>
      <c r="H217" s="65">
        <v>6.667676638650593</v>
      </c>
      <c r="I217" s="70">
        <v>3</v>
      </c>
      <c r="J217" s="65">
        <v>1.3145162403596704E-6</v>
      </c>
      <c r="K217" s="65">
        <v>33.751757685759905</v>
      </c>
      <c r="L217" s="24"/>
      <c r="M217" s="25"/>
    </row>
    <row r="218" spans="1:13" x14ac:dyDescent="0.25">
      <c r="A218" s="217"/>
      <c r="B218" s="12">
        <v>62</v>
      </c>
      <c r="C218" s="13">
        <v>2</v>
      </c>
      <c r="D218" s="14">
        <v>2</v>
      </c>
      <c r="E218" s="65">
        <v>0.84433630866737297</v>
      </c>
      <c r="F218" s="70">
        <v>4</v>
      </c>
      <c r="G218" s="65">
        <v>0.99916306108231467</v>
      </c>
      <c r="H218" s="65">
        <v>1.3991869931546805</v>
      </c>
      <c r="I218" s="70">
        <v>3</v>
      </c>
      <c r="J218" s="65">
        <v>8.3693891768538641E-4</v>
      </c>
      <c r="K218" s="65">
        <v>15.569031350088604</v>
      </c>
      <c r="L218" s="24"/>
      <c r="M218" s="25"/>
    </row>
    <row r="219" spans="1:13" x14ac:dyDescent="0.25">
      <c r="A219" s="217"/>
      <c r="B219" s="12">
        <v>63</v>
      </c>
      <c r="C219" s="13">
        <v>2</v>
      </c>
      <c r="D219" s="14">
        <v>2</v>
      </c>
      <c r="E219" s="65">
        <v>0.15956004141620855</v>
      </c>
      <c r="F219" s="70">
        <v>4</v>
      </c>
      <c r="G219" s="65">
        <v>0.99999888232937728</v>
      </c>
      <c r="H219" s="65">
        <v>6.5842289852208253</v>
      </c>
      <c r="I219" s="70">
        <v>3</v>
      </c>
      <c r="J219" s="65">
        <v>1.1176706226962254E-6</v>
      </c>
      <c r="K219" s="65">
        <v>33.992754429100849</v>
      </c>
      <c r="L219" s="24"/>
      <c r="M219" s="25"/>
    </row>
    <row r="220" spans="1:13" x14ac:dyDescent="0.25">
      <c r="A220" s="217"/>
      <c r="B220" s="12">
        <v>64</v>
      </c>
      <c r="C220" s="13">
        <v>2</v>
      </c>
      <c r="D220" s="14">
        <v>2</v>
      </c>
      <c r="E220" s="65">
        <v>0.77499901637973201</v>
      </c>
      <c r="F220" s="70">
        <v>4</v>
      </c>
      <c r="G220" s="65">
        <v>0.99391625485598323</v>
      </c>
      <c r="H220" s="65">
        <v>1.7862390693680361</v>
      </c>
      <c r="I220" s="70">
        <v>3</v>
      </c>
      <c r="J220" s="65">
        <v>6.0837451440167375E-3</v>
      </c>
      <c r="K220" s="65">
        <v>11.978304006334694</v>
      </c>
      <c r="L220" s="24"/>
      <c r="M220" s="25"/>
    </row>
    <row r="221" spans="1:13" x14ac:dyDescent="0.25">
      <c r="A221" s="217"/>
      <c r="B221" s="12">
        <v>65</v>
      </c>
      <c r="C221" s="13">
        <v>2</v>
      </c>
      <c r="D221" s="14">
        <v>2</v>
      </c>
      <c r="E221" s="65">
        <v>0.40559799332045116</v>
      </c>
      <c r="F221" s="70">
        <v>4</v>
      </c>
      <c r="G221" s="65">
        <v>0.99999840697191789</v>
      </c>
      <c r="H221" s="65">
        <v>4.0030148098760963</v>
      </c>
      <c r="I221" s="70">
        <v>3</v>
      </c>
      <c r="J221" s="65">
        <v>1.5930280296589626E-6</v>
      </c>
      <c r="K221" s="65">
        <v>30.702759487165242</v>
      </c>
      <c r="L221" s="24"/>
      <c r="M221" s="25"/>
    </row>
    <row r="222" spans="1:13" x14ac:dyDescent="0.25">
      <c r="A222" s="217"/>
      <c r="B222" s="12">
        <v>66</v>
      </c>
      <c r="C222" s="13">
        <v>2</v>
      </c>
      <c r="D222" s="14">
        <v>2</v>
      </c>
      <c r="E222" s="65">
        <v>0.40859706049895061</v>
      </c>
      <c r="F222" s="70">
        <v>4</v>
      </c>
      <c r="G222" s="65">
        <v>0.99995278507940366</v>
      </c>
      <c r="H222" s="65">
        <v>3.9808990037742173</v>
      </c>
      <c r="I222" s="70">
        <v>3</v>
      </c>
      <c r="J222" s="65">
        <v>4.72149205964198E-5</v>
      </c>
      <c r="K222" s="65">
        <v>23.902405773694596</v>
      </c>
      <c r="L222" s="24"/>
      <c r="M222" s="25"/>
    </row>
    <row r="223" spans="1:13" x14ac:dyDescent="0.25">
      <c r="A223" s="217"/>
      <c r="B223" s="12">
        <v>67</v>
      </c>
      <c r="C223" s="13">
        <v>2</v>
      </c>
      <c r="D223" s="14">
        <v>2</v>
      </c>
      <c r="E223" s="65">
        <v>0.28909296744959911</v>
      </c>
      <c r="F223" s="70">
        <v>4</v>
      </c>
      <c r="G223" s="65">
        <v>0.97639902883300977</v>
      </c>
      <c r="H223" s="65">
        <v>4.9825470708858139</v>
      </c>
      <c r="I223" s="70">
        <v>3</v>
      </c>
      <c r="J223" s="65">
        <v>2.3600971166990139E-2</v>
      </c>
      <c r="K223" s="65">
        <v>12.427714033984364</v>
      </c>
      <c r="L223" s="24"/>
      <c r="M223" s="25"/>
    </row>
    <row r="224" spans="1:13" x14ac:dyDescent="0.25">
      <c r="A224" s="217"/>
      <c r="B224" s="12">
        <v>68</v>
      </c>
      <c r="C224" s="13">
        <v>2</v>
      </c>
      <c r="D224" s="14">
        <v>2</v>
      </c>
      <c r="E224" s="65">
        <v>0.514327618416344</v>
      </c>
      <c r="F224" s="70">
        <v>4</v>
      </c>
      <c r="G224" s="65">
        <v>0.99999913407593843</v>
      </c>
      <c r="H224" s="65">
        <v>3.266060325551865</v>
      </c>
      <c r="I224" s="70">
        <v>3</v>
      </c>
      <c r="J224" s="65">
        <v>8.6592406146715802E-7</v>
      </c>
      <c r="K224" s="65">
        <v>31.184995835834723</v>
      </c>
      <c r="L224" s="24"/>
      <c r="M224" s="25"/>
    </row>
    <row r="225" spans="1:13" x14ac:dyDescent="0.25">
      <c r="A225" s="217"/>
      <c r="B225" s="12">
        <v>69</v>
      </c>
      <c r="C225" s="13">
        <v>2</v>
      </c>
      <c r="D225" s="14">
        <v>2</v>
      </c>
      <c r="E225" s="65">
        <v>5.4907561485015133E-2</v>
      </c>
      <c r="F225" s="70">
        <v>4</v>
      </c>
      <c r="G225" s="65">
        <v>0.93904623095059003</v>
      </c>
      <c r="H225" s="65">
        <v>9.2605195871558816</v>
      </c>
      <c r="I225" s="70">
        <v>3</v>
      </c>
      <c r="J225" s="65">
        <v>6.0953769049409828E-2</v>
      </c>
      <c r="K225" s="65">
        <v>14.730017626831218</v>
      </c>
      <c r="L225" s="24"/>
      <c r="M225" s="25"/>
    </row>
    <row r="226" spans="1:13" x14ac:dyDescent="0.25">
      <c r="A226" s="217"/>
      <c r="B226" s="12">
        <v>70</v>
      </c>
      <c r="C226" s="13">
        <v>2</v>
      </c>
      <c r="D226" s="14">
        <v>2</v>
      </c>
      <c r="E226" s="65">
        <v>0.83193784045788588</v>
      </c>
      <c r="F226" s="70">
        <v>4</v>
      </c>
      <c r="G226" s="65">
        <v>0.99999663987258547</v>
      </c>
      <c r="H226" s="65">
        <v>1.4700234416962066</v>
      </c>
      <c r="I226" s="70">
        <v>3</v>
      </c>
      <c r="J226" s="65">
        <v>3.3601274144684697E-6</v>
      </c>
      <c r="K226" s="65">
        <v>26.677080048900855</v>
      </c>
      <c r="L226" s="24"/>
      <c r="M226" s="25"/>
    </row>
    <row r="227" spans="1:13" x14ac:dyDescent="0.25">
      <c r="A227" s="217"/>
      <c r="B227" s="12">
        <v>71</v>
      </c>
      <c r="C227" s="13">
        <v>2</v>
      </c>
      <c r="D227" s="15" t="s">
        <v>18</v>
      </c>
      <c r="E227" s="65">
        <v>0.16668945483336842</v>
      </c>
      <c r="F227" s="70">
        <v>4</v>
      </c>
      <c r="G227" s="65">
        <v>0.82272732955563033</v>
      </c>
      <c r="H227" s="65">
        <v>6.4700159128041026</v>
      </c>
      <c r="I227" s="70">
        <v>2</v>
      </c>
      <c r="J227" s="65">
        <v>0.17727267044436967</v>
      </c>
      <c r="K227" s="65">
        <v>9.5398874623632874</v>
      </c>
      <c r="L227" s="24"/>
      <c r="M227" s="25"/>
    </row>
    <row r="228" spans="1:13" x14ac:dyDescent="0.25">
      <c r="A228" s="217"/>
      <c r="B228" s="12">
        <v>72</v>
      </c>
      <c r="C228" s="13">
        <v>2</v>
      </c>
      <c r="D228" s="14">
        <v>2</v>
      </c>
      <c r="E228" s="65">
        <v>0.74409070974596181</v>
      </c>
      <c r="F228" s="70">
        <v>4</v>
      </c>
      <c r="G228" s="65">
        <v>0.99999019880281226</v>
      </c>
      <c r="H228" s="65">
        <v>1.9546995723485536</v>
      </c>
      <c r="I228" s="70">
        <v>3</v>
      </c>
      <c r="J228" s="65">
        <v>9.8011971874790695E-6</v>
      </c>
      <c r="K228" s="65">
        <v>25.020692005380624</v>
      </c>
      <c r="L228" s="24"/>
      <c r="M228" s="25"/>
    </row>
    <row r="229" spans="1:13" x14ac:dyDescent="0.25">
      <c r="A229" s="217"/>
      <c r="B229" s="12">
        <v>73</v>
      </c>
      <c r="C229" s="13">
        <v>2</v>
      </c>
      <c r="D229" s="14">
        <v>2</v>
      </c>
      <c r="E229" s="65">
        <v>0.26552001005376236</v>
      </c>
      <c r="F229" s="70">
        <v>4</v>
      </c>
      <c r="G229" s="65">
        <v>0.78683465335816749</v>
      </c>
      <c r="H229" s="65">
        <v>5.2193716172949625</v>
      </c>
      <c r="I229" s="70">
        <v>3</v>
      </c>
      <c r="J229" s="65">
        <v>0.21316534664183245</v>
      </c>
      <c r="K229" s="65">
        <v>7.8312715954583885</v>
      </c>
      <c r="L229" s="24"/>
      <c r="M229" s="25"/>
    </row>
    <row r="230" spans="1:13" x14ac:dyDescent="0.25">
      <c r="A230" s="217"/>
      <c r="B230" s="12">
        <v>74</v>
      </c>
      <c r="C230" s="13">
        <v>2</v>
      </c>
      <c r="D230" s="14">
        <v>2</v>
      </c>
      <c r="E230" s="65">
        <v>0.46510733841282415</v>
      </c>
      <c r="F230" s="70">
        <v>4</v>
      </c>
      <c r="G230" s="65">
        <v>0.99950731702875284</v>
      </c>
      <c r="H230" s="65">
        <v>3.584764186209028</v>
      </c>
      <c r="I230" s="70">
        <v>3</v>
      </c>
      <c r="J230" s="65">
        <v>4.9268297124709711E-4</v>
      </c>
      <c r="K230" s="65">
        <v>18.815067879698848</v>
      </c>
      <c r="L230" s="24"/>
      <c r="M230" s="25"/>
    </row>
    <row r="231" spans="1:13" x14ac:dyDescent="0.25">
      <c r="A231" s="217"/>
      <c r="B231" s="12">
        <v>75</v>
      </c>
      <c r="C231" s="13">
        <v>2</v>
      </c>
      <c r="D231" s="14">
        <v>2</v>
      </c>
      <c r="E231" s="65">
        <v>0.78303781135893924</v>
      </c>
      <c r="F231" s="70">
        <v>4</v>
      </c>
      <c r="G231" s="65">
        <v>0.99997405824186414</v>
      </c>
      <c r="H231" s="65">
        <v>1.7422033809361577</v>
      </c>
      <c r="I231" s="70">
        <v>3</v>
      </c>
      <c r="J231" s="65">
        <v>2.5941758136012832E-5</v>
      </c>
      <c r="K231" s="65">
        <v>22.861464705443577</v>
      </c>
      <c r="L231" s="24"/>
      <c r="M231" s="25"/>
    </row>
    <row r="232" spans="1:13" x14ac:dyDescent="0.25">
      <c r="A232" s="217"/>
      <c r="B232" s="12">
        <v>76</v>
      </c>
      <c r="C232" s="13">
        <v>2</v>
      </c>
      <c r="D232" s="14">
        <v>2</v>
      </c>
      <c r="E232" s="65">
        <v>0.57831214022325506</v>
      </c>
      <c r="F232" s="70">
        <v>4</v>
      </c>
      <c r="G232" s="65">
        <v>0.99990806451078695</v>
      </c>
      <c r="H232" s="65">
        <v>2.8787784040228153</v>
      </c>
      <c r="I232" s="70">
        <v>3</v>
      </c>
      <c r="J232" s="65">
        <v>9.1935489212995004E-5</v>
      </c>
      <c r="K232" s="65">
        <v>21.467441386752665</v>
      </c>
      <c r="L232" s="24"/>
      <c r="M232" s="25"/>
    </row>
    <row r="233" spans="1:13" x14ac:dyDescent="0.25">
      <c r="A233" s="217"/>
      <c r="B233" s="12">
        <v>77</v>
      </c>
      <c r="C233" s="13">
        <v>2</v>
      </c>
      <c r="D233" s="14">
        <v>2</v>
      </c>
      <c r="E233" s="65">
        <v>0.41232291361721518</v>
      </c>
      <c r="F233" s="70">
        <v>4</v>
      </c>
      <c r="G233" s="65">
        <v>0.99794585424417692</v>
      </c>
      <c r="H233" s="65">
        <v>3.9535920603240227</v>
      </c>
      <c r="I233" s="70">
        <v>3</v>
      </c>
      <c r="J233" s="65">
        <v>2.0541457558229583E-3</v>
      </c>
      <c r="K233" s="65">
        <v>16.325269959618996</v>
      </c>
      <c r="L233" s="24"/>
      <c r="M233" s="25"/>
    </row>
    <row r="234" spans="1:13" x14ac:dyDescent="0.25">
      <c r="A234" s="217"/>
      <c r="B234" s="12">
        <v>78</v>
      </c>
      <c r="C234" s="13">
        <v>2</v>
      </c>
      <c r="D234" s="14">
        <v>2</v>
      </c>
      <c r="E234" s="65">
        <v>0.28853686073341028</v>
      </c>
      <c r="F234" s="70">
        <v>4</v>
      </c>
      <c r="G234" s="65">
        <v>0.65694950615676795</v>
      </c>
      <c r="H234" s="65">
        <v>4.9879429697209776</v>
      </c>
      <c r="I234" s="70">
        <v>3</v>
      </c>
      <c r="J234" s="65">
        <v>0.34305049384323205</v>
      </c>
      <c r="K234" s="65">
        <v>6.287401993049305</v>
      </c>
      <c r="L234" s="24"/>
      <c r="M234" s="25"/>
    </row>
    <row r="235" spans="1:13" x14ac:dyDescent="0.25">
      <c r="A235" s="217"/>
      <c r="B235" s="12">
        <v>79</v>
      </c>
      <c r="C235" s="13">
        <v>2</v>
      </c>
      <c r="D235" s="14">
        <v>2</v>
      </c>
      <c r="E235" s="65">
        <v>0.90662723145473323</v>
      </c>
      <c r="F235" s="70">
        <v>4</v>
      </c>
      <c r="G235" s="65">
        <v>0.99228398800715001</v>
      </c>
      <c r="H235" s="65">
        <v>1.0207906513193112</v>
      </c>
      <c r="I235" s="70">
        <v>3</v>
      </c>
      <c r="J235" s="65">
        <v>7.7160119928498692E-3</v>
      </c>
      <c r="K235" s="65">
        <v>10.734214041764366</v>
      </c>
      <c r="L235" s="24"/>
      <c r="M235" s="25"/>
    </row>
    <row r="236" spans="1:13" x14ac:dyDescent="0.25">
      <c r="A236" s="217"/>
      <c r="B236" s="12">
        <v>80</v>
      </c>
      <c r="C236" s="13">
        <v>2</v>
      </c>
      <c r="D236" s="14">
        <v>2</v>
      </c>
      <c r="E236" s="65">
        <v>0.19529223274322616</v>
      </c>
      <c r="F236" s="70">
        <v>4</v>
      </c>
      <c r="G236" s="65">
        <v>0.99999998757870989</v>
      </c>
      <c r="H236" s="65">
        <v>6.0520839258780867</v>
      </c>
      <c r="I236" s="70">
        <v>3</v>
      </c>
      <c r="J236" s="65">
        <v>1.241414464202316E-8</v>
      </c>
      <c r="K236" s="65">
        <v>42.460942536032483</v>
      </c>
      <c r="L236" s="24"/>
      <c r="M236" s="25"/>
    </row>
    <row r="237" spans="1:13" x14ac:dyDescent="0.25">
      <c r="A237" s="217"/>
      <c r="B237" s="12">
        <v>81</v>
      </c>
      <c r="C237" s="13">
        <v>2</v>
      </c>
      <c r="D237" s="14">
        <v>2</v>
      </c>
      <c r="E237" s="65">
        <v>0.73411595742290814</v>
      </c>
      <c r="F237" s="70">
        <v>4</v>
      </c>
      <c r="G237" s="65">
        <v>0.99999695579091141</v>
      </c>
      <c r="H237" s="65">
        <v>2.0089318955354276</v>
      </c>
      <c r="I237" s="70">
        <v>3</v>
      </c>
      <c r="J237" s="65">
        <v>3.0442090886581348E-6</v>
      </c>
      <c r="K237" s="65">
        <v>27.413464670187821</v>
      </c>
      <c r="L237" s="24"/>
      <c r="M237" s="25"/>
    </row>
    <row r="238" spans="1:13" x14ac:dyDescent="0.25">
      <c r="A238" s="217"/>
      <c r="B238" s="12">
        <v>82</v>
      </c>
      <c r="C238" s="13">
        <v>2</v>
      </c>
      <c r="D238" s="14">
        <v>2</v>
      </c>
      <c r="E238" s="65">
        <v>0.51141411937198478</v>
      </c>
      <c r="F238" s="70">
        <v>4</v>
      </c>
      <c r="G238" s="65">
        <v>0.99999970834971874</v>
      </c>
      <c r="H238" s="65">
        <v>3.2843598109067593</v>
      </c>
      <c r="I238" s="70">
        <v>3</v>
      </c>
      <c r="J238" s="65">
        <v>2.9165028007658592E-7</v>
      </c>
      <c r="K238" s="65">
        <v>33.37978007446565</v>
      </c>
      <c r="L238" s="24"/>
      <c r="M238" s="25"/>
    </row>
    <row r="239" spans="1:13" x14ac:dyDescent="0.25">
      <c r="A239" s="217"/>
      <c r="B239" s="12">
        <v>83</v>
      </c>
      <c r="C239" s="13">
        <v>2</v>
      </c>
      <c r="D239" s="14">
        <v>2</v>
      </c>
      <c r="E239" s="65">
        <v>0.89115876518544024</v>
      </c>
      <c r="F239" s="70">
        <v>4</v>
      </c>
      <c r="G239" s="65">
        <v>0.99999612331822096</v>
      </c>
      <c r="H239" s="65">
        <v>1.1195458751664089</v>
      </c>
      <c r="I239" s="70">
        <v>3</v>
      </c>
      <c r="J239" s="65">
        <v>3.8766817789251762E-6</v>
      </c>
      <c r="K239" s="65">
        <v>26.040600085484623</v>
      </c>
      <c r="L239" s="24"/>
      <c r="M239" s="25"/>
    </row>
    <row r="240" spans="1:13" x14ac:dyDescent="0.25">
      <c r="A240" s="217"/>
      <c r="B240" s="12">
        <v>84</v>
      </c>
      <c r="C240" s="13">
        <v>2</v>
      </c>
      <c r="D240" s="15" t="s">
        <v>18</v>
      </c>
      <c r="E240" s="65">
        <v>0.30205381986564633</v>
      </c>
      <c r="F240" s="70">
        <v>4</v>
      </c>
      <c r="G240" s="65">
        <v>0.90075847133960518</v>
      </c>
      <c r="H240" s="65">
        <v>4.8591822204761064</v>
      </c>
      <c r="I240" s="70">
        <v>2</v>
      </c>
      <c r="J240" s="65">
        <v>9.9241528660394762E-2</v>
      </c>
      <c r="K240" s="65">
        <v>9.2705434044149442</v>
      </c>
      <c r="L240" s="24"/>
      <c r="M240" s="25"/>
    </row>
    <row r="241" spans="1:13" x14ac:dyDescent="0.25">
      <c r="A241" s="217"/>
      <c r="B241" s="12">
        <v>85</v>
      </c>
      <c r="C241" s="13">
        <v>2</v>
      </c>
      <c r="D241" s="14">
        <v>2</v>
      </c>
      <c r="E241" s="65">
        <v>7.8553185376889934E-2</v>
      </c>
      <c r="F241" s="70">
        <v>4</v>
      </c>
      <c r="G241" s="65">
        <v>0.94746666909282928</v>
      </c>
      <c r="H241" s="65">
        <v>8.3817664470498663</v>
      </c>
      <c r="I241" s="70">
        <v>3</v>
      </c>
      <c r="J241" s="65">
        <v>5.2533330907170737E-2</v>
      </c>
      <c r="K241" s="65">
        <v>14.16645427910391</v>
      </c>
      <c r="L241" s="24"/>
      <c r="M241" s="25"/>
    </row>
    <row r="242" spans="1:13" x14ac:dyDescent="0.25">
      <c r="A242" s="217"/>
      <c r="B242" s="12">
        <v>86</v>
      </c>
      <c r="C242" s="13">
        <v>2</v>
      </c>
      <c r="D242" s="14">
        <v>2</v>
      </c>
      <c r="E242" s="65">
        <v>0.22557018438508586</v>
      </c>
      <c r="F242" s="70">
        <v>4</v>
      </c>
      <c r="G242" s="65">
        <v>0.99247211345686848</v>
      </c>
      <c r="H242" s="65">
        <v>5.665382262348194</v>
      </c>
      <c r="I242" s="70">
        <v>3</v>
      </c>
      <c r="J242" s="65">
        <v>7.5278865431314826E-3</v>
      </c>
      <c r="K242" s="65">
        <v>15.428551430429495</v>
      </c>
      <c r="L242" s="24"/>
      <c r="M242" s="25"/>
    </row>
    <row r="243" spans="1:13" x14ac:dyDescent="0.25">
      <c r="A243" s="217"/>
      <c r="B243" s="12">
        <v>87</v>
      </c>
      <c r="C243" s="13">
        <v>2</v>
      </c>
      <c r="D243" s="14">
        <v>2</v>
      </c>
      <c r="E243" s="65">
        <v>0.64102679206509705</v>
      </c>
      <c r="F243" s="70">
        <v>4</v>
      </c>
      <c r="G243" s="65">
        <v>0.99801000410101126</v>
      </c>
      <c r="H243" s="65">
        <v>2.5201751972610267</v>
      </c>
      <c r="I243" s="70">
        <v>3</v>
      </c>
      <c r="J243" s="65">
        <v>1.989995898988804E-3</v>
      </c>
      <c r="K243" s="65">
        <v>14.955436642232829</v>
      </c>
      <c r="L243" s="24"/>
      <c r="M243" s="25"/>
    </row>
    <row r="244" spans="1:13" x14ac:dyDescent="0.25">
      <c r="A244" s="217"/>
      <c r="B244" s="12">
        <v>88</v>
      </c>
      <c r="C244" s="13">
        <v>2</v>
      </c>
      <c r="D244" s="14">
        <v>2</v>
      </c>
      <c r="E244" s="65">
        <v>0.22812290539143004</v>
      </c>
      <c r="F244" s="70">
        <v>4</v>
      </c>
      <c r="G244" s="65">
        <v>0.99933575899559446</v>
      </c>
      <c r="H244" s="65">
        <v>5.6349092053475962</v>
      </c>
      <c r="I244" s="70">
        <v>3</v>
      </c>
      <c r="J244" s="65">
        <v>6.6424100440555848E-4</v>
      </c>
      <c r="K244" s="65">
        <v>20.267311313725624</v>
      </c>
      <c r="L244" s="24"/>
      <c r="M244" s="25"/>
    </row>
    <row r="245" spans="1:13" x14ac:dyDescent="0.25">
      <c r="A245" s="217"/>
      <c r="B245" s="12">
        <v>89</v>
      </c>
      <c r="C245" s="13">
        <v>2</v>
      </c>
      <c r="D245" s="14">
        <v>2</v>
      </c>
      <c r="E245" s="65">
        <v>0.69042975749108193</v>
      </c>
      <c r="F245" s="70">
        <v>4</v>
      </c>
      <c r="G245" s="65">
        <v>0.9999439671394833</v>
      </c>
      <c r="H245" s="65">
        <v>2.2470253613489959</v>
      </c>
      <c r="I245" s="70">
        <v>3</v>
      </c>
      <c r="J245" s="65">
        <v>5.6032860516715306E-5</v>
      </c>
      <c r="K245" s="65">
        <v>21.826057781257386</v>
      </c>
      <c r="L245" s="24"/>
      <c r="M245" s="25"/>
    </row>
    <row r="246" spans="1:13" x14ac:dyDescent="0.25">
      <c r="A246" s="217"/>
      <c r="B246" s="12">
        <v>90</v>
      </c>
      <c r="C246" s="13">
        <v>2</v>
      </c>
      <c r="D246" s="14">
        <v>2</v>
      </c>
      <c r="E246" s="65">
        <v>0.89925081019914699</v>
      </c>
      <c r="F246" s="70">
        <v>4</v>
      </c>
      <c r="G246" s="65">
        <v>0.99980325128151637</v>
      </c>
      <c r="H246" s="65">
        <v>1.0684136014093721</v>
      </c>
      <c r="I246" s="70">
        <v>3</v>
      </c>
      <c r="J246" s="65">
        <v>1.9674871848367279E-4</v>
      </c>
      <c r="K246" s="65">
        <v>18.135186433482794</v>
      </c>
      <c r="L246" s="24"/>
      <c r="M246" s="25"/>
    </row>
    <row r="247" spans="1:13" x14ac:dyDescent="0.25">
      <c r="A247" s="217"/>
      <c r="B247" s="12">
        <v>91</v>
      </c>
      <c r="C247" s="13">
        <v>2</v>
      </c>
      <c r="D247" s="14">
        <v>2</v>
      </c>
      <c r="E247" s="65">
        <v>0.39703948684129237</v>
      </c>
      <c r="F247" s="70">
        <v>4</v>
      </c>
      <c r="G247" s="65">
        <v>0.99928021728870942</v>
      </c>
      <c r="H247" s="65">
        <v>4.0668108685594868</v>
      </c>
      <c r="I247" s="70">
        <v>3</v>
      </c>
      <c r="J247" s="65">
        <v>7.1978271129050954E-4</v>
      </c>
      <c r="K247" s="65">
        <v>18.5384931475534</v>
      </c>
      <c r="L247" s="24"/>
      <c r="M247" s="25"/>
    </row>
    <row r="248" spans="1:13" x14ac:dyDescent="0.25">
      <c r="A248" s="217"/>
      <c r="B248" s="12">
        <v>92</v>
      </c>
      <c r="C248" s="13">
        <v>2</v>
      </c>
      <c r="D248" s="14">
        <v>2</v>
      </c>
      <c r="E248" s="65">
        <v>0.85235720574818552</v>
      </c>
      <c r="F248" s="70">
        <v>4</v>
      </c>
      <c r="G248" s="65">
        <v>0.99795252650617705</v>
      </c>
      <c r="H248" s="65">
        <v>1.3527911843180807</v>
      </c>
      <c r="I248" s="70">
        <v>3</v>
      </c>
      <c r="J248" s="65">
        <v>2.0474734938229389E-3</v>
      </c>
      <c r="K248" s="65">
        <v>13.730989415353053</v>
      </c>
      <c r="L248" s="24"/>
      <c r="M248" s="25"/>
    </row>
    <row r="249" spans="1:13" x14ac:dyDescent="0.25">
      <c r="A249" s="217"/>
      <c r="B249" s="12">
        <v>93</v>
      </c>
      <c r="C249" s="13">
        <v>2</v>
      </c>
      <c r="D249" s="14">
        <v>2</v>
      </c>
      <c r="E249" s="65">
        <v>0.9480397204287786</v>
      </c>
      <c r="F249" s="70">
        <v>4</v>
      </c>
      <c r="G249" s="65">
        <v>0.99998811941848043</v>
      </c>
      <c r="H249" s="65">
        <v>0.72635312396207696</v>
      </c>
      <c r="I249" s="70">
        <v>3</v>
      </c>
      <c r="J249" s="65">
        <v>1.1880581519441168E-5</v>
      </c>
      <c r="K249" s="65">
        <v>23.40753995421759</v>
      </c>
      <c r="L249" s="24"/>
      <c r="M249" s="25"/>
    </row>
    <row r="250" spans="1:13" x14ac:dyDescent="0.25">
      <c r="A250" s="217"/>
      <c r="B250" s="12">
        <v>94</v>
      </c>
      <c r="C250" s="13">
        <v>2</v>
      </c>
      <c r="D250" s="14">
        <v>2</v>
      </c>
      <c r="E250" s="65">
        <v>0.20722864660694343</v>
      </c>
      <c r="F250" s="70">
        <v>4</v>
      </c>
      <c r="G250" s="65">
        <v>0.99999991254307219</v>
      </c>
      <c r="H250" s="65">
        <v>5.8937008430906133</v>
      </c>
      <c r="I250" s="70">
        <v>3</v>
      </c>
      <c r="J250" s="65">
        <v>8.7456901806530133E-8</v>
      </c>
      <c r="K250" s="65">
        <v>38.397940099593427</v>
      </c>
      <c r="L250" s="24"/>
      <c r="M250" s="25"/>
    </row>
    <row r="251" spans="1:13" x14ac:dyDescent="0.25">
      <c r="A251" s="217"/>
      <c r="B251" s="12">
        <v>95</v>
      </c>
      <c r="C251" s="13">
        <v>2</v>
      </c>
      <c r="D251" s="14">
        <v>2</v>
      </c>
      <c r="E251" s="65">
        <v>0.93718009973910643</v>
      </c>
      <c r="F251" s="70">
        <v>4</v>
      </c>
      <c r="G251" s="65">
        <v>0.99967511767097916</v>
      </c>
      <c r="H251" s="65">
        <v>0.80942473500481971</v>
      </c>
      <c r="I251" s="70">
        <v>3</v>
      </c>
      <c r="J251" s="65">
        <v>3.2488232902081328E-4</v>
      </c>
      <c r="K251" s="65">
        <v>16.872869876269537</v>
      </c>
      <c r="L251" s="24"/>
      <c r="M251" s="25"/>
    </row>
    <row r="252" spans="1:13" x14ac:dyDescent="0.25">
      <c r="A252" s="217"/>
      <c r="B252" s="12">
        <v>96</v>
      </c>
      <c r="C252" s="13">
        <v>2</v>
      </c>
      <c r="D252" s="14">
        <v>2</v>
      </c>
      <c r="E252" s="65">
        <v>0.55954256181251982</v>
      </c>
      <c r="F252" s="70">
        <v>4</v>
      </c>
      <c r="G252" s="65">
        <v>0.99998043971013684</v>
      </c>
      <c r="H252" s="65">
        <v>2.9897476992292211</v>
      </c>
      <c r="I252" s="70">
        <v>3</v>
      </c>
      <c r="J252" s="65">
        <v>1.9560289863043242E-5</v>
      </c>
      <c r="K252" s="65">
        <v>24.673726726853719</v>
      </c>
      <c r="L252" s="24"/>
      <c r="M252" s="25"/>
    </row>
    <row r="253" spans="1:13" x14ac:dyDescent="0.25">
      <c r="A253" s="217"/>
      <c r="B253" s="12">
        <v>97</v>
      </c>
      <c r="C253" s="13">
        <v>2</v>
      </c>
      <c r="D253" s="14">
        <v>2</v>
      </c>
      <c r="E253" s="65">
        <v>0.89845881742368805</v>
      </c>
      <c r="F253" s="70">
        <v>4</v>
      </c>
      <c r="G253" s="65">
        <v>0.99988009589732318</v>
      </c>
      <c r="H253" s="65">
        <v>1.0734668191705459</v>
      </c>
      <c r="I253" s="70">
        <v>3</v>
      </c>
      <c r="J253" s="65">
        <v>1.1990410267689469E-4</v>
      </c>
      <c r="K253" s="65">
        <v>19.130863554642076</v>
      </c>
      <c r="L253" s="24"/>
      <c r="M253" s="25"/>
    </row>
    <row r="254" spans="1:13" x14ac:dyDescent="0.25">
      <c r="A254" s="217"/>
      <c r="B254" s="12">
        <v>98</v>
      </c>
      <c r="C254" s="13">
        <v>2</v>
      </c>
      <c r="D254" s="14">
        <v>2</v>
      </c>
      <c r="E254" s="65">
        <v>0.96674701981623379</v>
      </c>
      <c r="F254" s="70">
        <v>4</v>
      </c>
      <c r="G254" s="65">
        <v>0.99995036361467604</v>
      </c>
      <c r="H254" s="65">
        <v>0.56617694010430453</v>
      </c>
      <c r="I254" s="70">
        <v>3</v>
      </c>
      <c r="J254" s="65">
        <v>4.9636385323902272E-5</v>
      </c>
      <c r="K254" s="65">
        <v>20.387650501048608</v>
      </c>
      <c r="L254" s="24"/>
      <c r="M254" s="25"/>
    </row>
    <row r="255" spans="1:13" x14ac:dyDescent="0.25">
      <c r="A255" s="217"/>
      <c r="B255" s="12">
        <v>99</v>
      </c>
      <c r="C255" s="13">
        <v>2</v>
      </c>
      <c r="D255" s="14">
        <v>2</v>
      </c>
      <c r="E255" s="65">
        <v>3.1727603116074671E-2</v>
      </c>
      <c r="F255" s="70">
        <v>4</v>
      </c>
      <c r="G255" s="65">
        <v>0.99999998996656247</v>
      </c>
      <c r="H255" s="65">
        <v>10.578880601124638</v>
      </c>
      <c r="I255" s="70">
        <v>3</v>
      </c>
      <c r="J255" s="65">
        <v>9.9433062103880601E-9</v>
      </c>
      <c r="K255" s="65">
        <v>47.431613090744506</v>
      </c>
      <c r="L255" s="24"/>
      <c r="M255" s="25"/>
    </row>
    <row r="256" spans="1:13" x14ac:dyDescent="0.25">
      <c r="A256" s="217"/>
      <c r="B256" s="12">
        <v>100</v>
      </c>
      <c r="C256" s="13">
        <v>2</v>
      </c>
      <c r="D256" s="14">
        <v>2</v>
      </c>
      <c r="E256" s="65">
        <v>0.98351626164850592</v>
      </c>
      <c r="F256" s="70">
        <v>4</v>
      </c>
      <c r="G256" s="65">
        <v>0.99992186949287443</v>
      </c>
      <c r="H256" s="65">
        <v>0.38713904950537859</v>
      </c>
      <c r="I256" s="70">
        <v>3</v>
      </c>
      <c r="J256" s="65">
        <v>7.8130507125418453E-5</v>
      </c>
      <c r="K256" s="65">
        <v>19.301242704759915</v>
      </c>
      <c r="L256" s="24"/>
      <c r="M256" s="25"/>
    </row>
    <row r="257" spans="1:13" x14ac:dyDescent="0.25">
      <c r="A257" s="217"/>
      <c r="B257" s="12">
        <v>101</v>
      </c>
      <c r="C257" s="13">
        <v>3</v>
      </c>
      <c r="D257" s="14">
        <v>3</v>
      </c>
      <c r="E257" s="65">
        <v>2.1919434843323652E-2</v>
      </c>
      <c r="F257" s="70">
        <v>4</v>
      </c>
      <c r="G257" s="65">
        <v>0.99999999681145213</v>
      </c>
      <c r="H257" s="65">
        <v>11.452850937076052</v>
      </c>
      <c r="I257" s="70">
        <v>2</v>
      </c>
      <c r="J257" s="65">
        <v>3.1885478429159291E-9</v>
      </c>
      <c r="K257" s="65">
        <v>50.580251421600835</v>
      </c>
      <c r="L257" s="24"/>
      <c r="M257" s="25"/>
    </row>
    <row r="258" spans="1:13" x14ac:dyDescent="0.25">
      <c r="A258" s="217"/>
      <c r="B258" s="12">
        <v>102</v>
      </c>
      <c r="C258" s="13">
        <v>3</v>
      </c>
      <c r="D258" s="14">
        <v>3</v>
      </c>
      <c r="E258" s="65">
        <v>0.64221494312385086</v>
      </c>
      <c r="F258" s="70">
        <v>4</v>
      </c>
      <c r="G258" s="65">
        <v>0.99879060186509871</v>
      </c>
      <c r="H258" s="65">
        <v>2.5135285665079836</v>
      </c>
      <c r="I258" s="70">
        <v>2</v>
      </c>
      <c r="J258" s="65">
        <v>1.2093981349013032E-3</v>
      </c>
      <c r="K258" s="65">
        <v>15.94637321100387</v>
      </c>
      <c r="L258" s="24"/>
      <c r="M258" s="25"/>
    </row>
    <row r="259" spans="1:13" x14ac:dyDescent="0.25">
      <c r="A259" s="217"/>
      <c r="B259" s="12">
        <v>103</v>
      </c>
      <c r="C259" s="13">
        <v>3</v>
      </c>
      <c r="D259" s="14">
        <v>3</v>
      </c>
      <c r="E259" s="65">
        <v>0.84962362744389608</v>
      </c>
      <c r="F259" s="70">
        <v>4</v>
      </c>
      <c r="G259" s="65">
        <v>0.99997225572188608</v>
      </c>
      <c r="H259" s="65">
        <v>1.3686584120709353</v>
      </c>
      <c r="I259" s="70">
        <v>2</v>
      </c>
      <c r="J259" s="65">
        <v>2.7744278113905414E-5</v>
      </c>
      <c r="K259" s="65">
        <v>22.353564788997456</v>
      </c>
      <c r="L259" s="24"/>
      <c r="M259" s="25"/>
    </row>
    <row r="260" spans="1:13" x14ac:dyDescent="0.25">
      <c r="A260" s="217"/>
      <c r="B260" s="12">
        <v>104</v>
      </c>
      <c r="C260" s="13">
        <v>3</v>
      </c>
      <c r="D260" s="14">
        <v>3</v>
      </c>
      <c r="E260" s="65">
        <v>0.4905812372440399</v>
      </c>
      <c r="F260" s="70">
        <v>4</v>
      </c>
      <c r="G260" s="65">
        <v>0.99876740824184818</v>
      </c>
      <c r="H260" s="65">
        <v>3.4171882329340195</v>
      </c>
      <c r="I260" s="70">
        <v>2</v>
      </c>
      <c r="J260" s="65">
        <v>1.2325917581518129E-3</v>
      </c>
      <c r="K260" s="65">
        <v>16.811993940913457</v>
      </c>
      <c r="L260" s="24"/>
      <c r="M260" s="25"/>
    </row>
    <row r="261" spans="1:13" x14ac:dyDescent="0.25">
      <c r="A261" s="217"/>
      <c r="B261" s="12">
        <v>105</v>
      </c>
      <c r="C261" s="13">
        <v>3</v>
      </c>
      <c r="D261" s="14">
        <v>3</v>
      </c>
      <c r="E261" s="65">
        <v>0.79286575445558882</v>
      </c>
      <c r="F261" s="70">
        <v>4</v>
      </c>
      <c r="G261" s="65">
        <v>0.99999819255077005</v>
      </c>
      <c r="H261" s="65">
        <v>1.6881681622049658</v>
      </c>
      <c r="I261" s="70">
        <v>2</v>
      </c>
      <c r="J261" s="65">
        <v>1.8074492300100815E-6</v>
      </c>
      <c r="K261" s="65">
        <v>28.135352490948158</v>
      </c>
      <c r="L261" s="24"/>
      <c r="M261" s="25"/>
    </row>
    <row r="262" spans="1:13" x14ac:dyDescent="0.25">
      <c r="A262" s="217"/>
      <c r="B262" s="12">
        <v>106</v>
      </c>
      <c r="C262" s="13">
        <v>3</v>
      </c>
      <c r="D262" s="14">
        <v>3</v>
      </c>
      <c r="E262" s="65">
        <v>8.7329194788115058E-2</v>
      </c>
      <c r="F262" s="70">
        <v>4</v>
      </c>
      <c r="G262" s="65">
        <v>0.99999943374090483</v>
      </c>
      <c r="H262" s="65">
        <v>8.1185964771798709</v>
      </c>
      <c r="I262" s="70">
        <v>2</v>
      </c>
      <c r="J262" s="65">
        <v>5.6625909508699223E-7</v>
      </c>
      <c r="K262" s="65">
        <v>36.887023541290112</v>
      </c>
      <c r="L262" s="24"/>
      <c r="M262" s="25"/>
    </row>
    <row r="263" spans="1:13" x14ac:dyDescent="0.25">
      <c r="A263" s="217"/>
      <c r="B263" s="12">
        <v>107</v>
      </c>
      <c r="C263" s="13">
        <v>3</v>
      </c>
      <c r="D263" s="14">
        <v>3</v>
      </c>
      <c r="E263" s="65">
        <v>1.2331168699459964E-2</v>
      </c>
      <c r="F263" s="70">
        <v>4</v>
      </c>
      <c r="G263" s="65">
        <v>0.91205199907578227</v>
      </c>
      <c r="H263" s="65">
        <v>12.793305495515588</v>
      </c>
      <c r="I263" s="70">
        <v>2</v>
      </c>
      <c r="J263" s="65">
        <v>8.794800092421784E-2</v>
      </c>
      <c r="K263" s="65">
        <v>17.471208022993618</v>
      </c>
      <c r="L263" s="24"/>
      <c r="M263" s="25"/>
    </row>
    <row r="264" spans="1:13" x14ac:dyDescent="0.25">
      <c r="A264" s="217"/>
      <c r="B264" s="12">
        <v>108</v>
      </c>
      <c r="C264" s="13">
        <v>3</v>
      </c>
      <c r="D264" s="14">
        <v>3</v>
      </c>
      <c r="E264" s="65">
        <v>6.6303222693978814E-2</v>
      </c>
      <c r="F264" s="70">
        <v>4</v>
      </c>
      <c r="G264" s="65">
        <v>0.99982644587593728</v>
      </c>
      <c r="H264" s="65">
        <v>8.7997931520332386</v>
      </c>
      <c r="I264" s="70">
        <v>2</v>
      </c>
      <c r="J264" s="65">
        <v>1.7355412406273139E-4</v>
      </c>
      <c r="K264" s="65">
        <v>26.117488119606428</v>
      </c>
      <c r="L264" s="24"/>
      <c r="M264" s="25"/>
    </row>
    <row r="265" spans="1:13" x14ac:dyDescent="0.25">
      <c r="A265" s="217"/>
      <c r="B265" s="12">
        <v>109</v>
      </c>
      <c r="C265" s="13">
        <v>3</v>
      </c>
      <c r="D265" s="14">
        <v>3</v>
      </c>
      <c r="E265" s="65">
        <v>0.31010752969162692</v>
      </c>
      <c r="F265" s="70">
        <v>4</v>
      </c>
      <c r="G265" s="65">
        <v>0.99973821821514497</v>
      </c>
      <c r="H265" s="65">
        <v>4.784725717502905</v>
      </c>
      <c r="I265" s="70">
        <v>2</v>
      </c>
      <c r="J265" s="65">
        <v>2.6178178485496351E-4</v>
      </c>
      <c r="K265" s="65">
        <v>21.280200652342042</v>
      </c>
      <c r="L265" s="24"/>
      <c r="M265" s="25"/>
    </row>
    <row r="266" spans="1:13" x14ac:dyDescent="0.25">
      <c r="A266" s="217"/>
      <c r="B266" s="12">
        <v>110</v>
      </c>
      <c r="C266" s="13">
        <v>3</v>
      </c>
      <c r="D266" s="14">
        <v>3</v>
      </c>
      <c r="E266" s="65">
        <v>0.15985530297950384</v>
      </c>
      <c r="F266" s="70">
        <v>4</v>
      </c>
      <c r="G266" s="65">
        <v>0.9999998647348719</v>
      </c>
      <c r="H266" s="65">
        <v>6.5794079014031253</v>
      </c>
      <c r="I266" s="70">
        <v>2</v>
      </c>
      <c r="J266" s="65">
        <v>1.3526512811501921E-7</v>
      </c>
      <c r="K266" s="65">
        <v>38.211465775870423</v>
      </c>
      <c r="L266" s="24"/>
      <c r="M266" s="25"/>
    </row>
    <row r="267" spans="1:13" x14ac:dyDescent="0.25">
      <c r="A267" s="217"/>
      <c r="B267" s="12">
        <v>111</v>
      </c>
      <c r="C267" s="13">
        <v>3</v>
      </c>
      <c r="D267" s="14">
        <v>3</v>
      </c>
      <c r="E267" s="65">
        <v>0.58006155299151274</v>
      </c>
      <c r="F267" s="70">
        <v>4</v>
      </c>
      <c r="G267" s="65">
        <v>0.98553985797273191</v>
      </c>
      <c r="H267" s="65">
        <v>2.868533116590231</v>
      </c>
      <c r="I267" s="70">
        <v>2</v>
      </c>
      <c r="J267" s="65">
        <v>1.4460142027268216E-2</v>
      </c>
      <c r="K267" s="65">
        <v>11.312120179450048</v>
      </c>
      <c r="L267" s="24"/>
      <c r="M267" s="25"/>
    </row>
    <row r="268" spans="1:13" x14ac:dyDescent="0.25">
      <c r="A268" s="217"/>
      <c r="B268" s="12">
        <v>112</v>
      </c>
      <c r="C268" s="13">
        <v>3</v>
      </c>
      <c r="D268" s="14">
        <v>3</v>
      </c>
      <c r="E268" s="65">
        <v>0.91633552342669455</v>
      </c>
      <c r="F268" s="70">
        <v>4</v>
      </c>
      <c r="G268" s="65">
        <v>0.99822357914045046</v>
      </c>
      <c r="H268" s="65">
        <v>0.95638652732447027</v>
      </c>
      <c r="I268" s="70">
        <v>2</v>
      </c>
      <c r="J268" s="65">
        <v>1.7764208595496679E-3</v>
      </c>
      <c r="K268" s="65">
        <v>13.619139910228254</v>
      </c>
      <c r="L268" s="24"/>
      <c r="M268" s="25"/>
    </row>
    <row r="269" spans="1:13" x14ac:dyDescent="0.25">
      <c r="A269" s="217"/>
      <c r="B269" s="12">
        <v>113</v>
      </c>
      <c r="C269" s="13">
        <v>3</v>
      </c>
      <c r="D269" s="14">
        <v>3</v>
      </c>
      <c r="E269" s="65">
        <v>0.90157419656582583</v>
      </c>
      <c r="F269" s="70">
        <v>4</v>
      </c>
      <c r="G269" s="65">
        <v>0.99978279713379226</v>
      </c>
      <c r="H269" s="65">
        <v>1.0535245170289533</v>
      </c>
      <c r="I269" s="70">
        <v>2</v>
      </c>
      <c r="J269" s="65">
        <v>2.1720286620766907E-4</v>
      </c>
      <c r="K269" s="65">
        <v>17.922447611759935</v>
      </c>
      <c r="L269" s="24"/>
      <c r="M269" s="25"/>
    </row>
    <row r="270" spans="1:13" x14ac:dyDescent="0.25">
      <c r="A270" s="217"/>
      <c r="B270" s="12">
        <v>114</v>
      </c>
      <c r="C270" s="13">
        <v>3</v>
      </c>
      <c r="D270" s="14">
        <v>3</v>
      </c>
      <c r="E270" s="65">
        <v>0.37018901342720145</v>
      </c>
      <c r="F270" s="70">
        <v>4</v>
      </c>
      <c r="G270" s="65">
        <v>0.99977487468873971</v>
      </c>
      <c r="H270" s="65">
        <v>4.2740249136281161</v>
      </c>
      <c r="I270" s="70">
        <v>2</v>
      </c>
      <c r="J270" s="65">
        <v>2.2512531126028031E-4</v>
      </c>
      <c r="K270" s="65">
        <v>21.071281356032987</v>
      </c>
      <c r="L270" s="24"/>
      <c r="M270" s="25"/>
    </row>
    <row r="271" spans="1:13" x14ac:dyDescent="0.25">
      <c r="A271" s="217"/>
      <c r="B271" s="12">
        <v>115</v>
      </c>
      <c r="C271" s="13">
        <v>3</v>
      </c>
      <c r="D271" s="14">
        <v>3</v>
      </c>
      <c r="E271" s="65">
        <v>2.5001715606670968E-2</v>
      </c>
      <c r="F271" s="70">
        <v>4</v>
      </c>
      <c r="G271" s="65">
        <v>0.99999915890346891</v>
      </c>
      <c r="H271" s="65">
        <v>11.143124905317062</v>
      </c>
      <c r="I271" s="70">
        <v>2</v>
      </c>
      <c r="J271" s="65">
        <v>8.4109653117751724E-7</v>
      </c>
      <c r="K271" s="65">
        <v>39.120242027396145</v>
      </c>
      <c r="L271" s="24"/>
      <c r="M271" s="25"/>
    </row>
    <row r="272" spans="1:13" x14ac:dyDescent="0.25">
      <c r="A272" s="217"/>
      <c r="B272" s="12">
        <v>116</v>
      </c>
      <c r="C272" s="13">
        <v>3</v>
      </c>
      <c r="D272" s="14">
        <v>3</v>
      </c>
      <c r="E272" s="65">
        <v>0.38870832420377216</v>
      </c>
      <c r="F272" s="70">
        <v>4</v>
      </c>
      <c r="G272" s="65">
        <v>0.99997159896963872</v>
      </c>
      <c r="H272" s="65">
        <v>4.1299216166323971</v>
      </c>
      <c r="I272" s="70">
        <v>2</v>
      </c>
      <c r="J272" s="65">
        <v>2.8401030361265519E-5</v>
      </c>
      <c r="K272" s="65">
        <v>25.068035080022998</v>
      </c>
      <c r="L272" s="24"/>
      <c r="M272" s="25"/>
    </row>
    <row r="273" spans="1:13" x14ac:dyDescent="0.25">
      <c r="A273" s="217"/>
      <c r="B273" s="12">
        <v>117</v>
      </c>
      <c r="C273" s="13">
        <v>3</v>
      </c>
      <c r="D273" s="14">
        <v>3</v>
      </c>
      <c r="E273" s="65">
        <v>0.72212144837950154</v>
      </c>
      <c r="F273" s="70">
        <v>4</v>
      </c>
      <c r="G273" s="65">
        <v>0.9934047936615108</v>
      </c>
      <c r="H273" s="65">
        <v>2.0741574586505402</v>
      </c>
      <c r="I273" s="70">
        <v>2</v>
      </c>
      <c r="J273" s="65">
        <v>6.5952063384892966E-3</v>
      </c>
      <c r="K273" s="65">
        <v>12.103747769414163</v>
      </c>
      <c r="L273" s="24"/>
      <c r="M273" s="25"/>
    </row>
    <row r="274" spans="1:13" x14ac:dyDescent="0.25">
      <c r="A274" s="217"/>
      <c r="B274" s="12">
        <v>118</v>
      </c>
      <c r="C274" s="13">
        <v>3</v>
      </c>
      <c r="D274" s="14">
        <v>3</v>
      </c>
      <c r="E274" s="65">
        <v>1.396532149557576E-2</v>
      </c>
      <c r="F274" s="70">
        <v>4</v>
      </c>
      <c r="G274" s="65">
        <v>0.99999870343442532</v>
      </c>
      <c r="H274" s="65">
        <v>12.505056362062504</v>
      </c>
      <c r="I274" s="70">
        <v>2</v>
      </c>
      <c r="J274" s="65">
        <v>1.29656557472901E-6</v>
      </c>
      <c r="K274" s="65">
        <v>39.616637078880117</v>
      </c>
      <c r="L274" s="24"/>
      <c r="M274" s="25"/>
    </row>
    <row r="275" spans="1:13" x14ac:dyDescent="0.25">
      <c r="A275" s="217"/>
      <c r="B275" s="12">
        <v>119</v>
      </c>
      <c r="C275" s="13">
        <v>3</v>
      </c>
      <c r="D275" s="14">
        <v>3</v>
      </c>
      <c r="E275" s="65">
        <v>4.6016935237354697E-4</v>
      </c>
      <c r="F275" s="70">
        <v>4</v>
      </c>
      <c r="G275" s="65">
        <v>0.99999999973524911</v>
      </c>
      <c r="H275" s="65">
        <v>20.179911588310681</v>
      </c>
      <c r="I275" s="70">
        <v>2</v>
      </c>
      <c r="J275" s="65">
        <v>2.6475092027605013E-10</v>
      </c>
      <c r="K275" s="65">
        <v>64.284374898649176</v>
      </c>
      <c r="L275" s="24"/>
      <c r="M275" s="25"/>
    </row>
    <row r="276" spans="1:13" x14ac:dyDescent="0.25">
      <c r="A276" s="217"/>
      <c r="B276" s="12">
        <v>120</v>
      </c>
      <c r="C276" s="13">
        <v>3</v>
      </c>
      <c r="D276" s="14">
        <v>3</v>
      </c>
      <c r="E276" s="65">
        <v>6.1408209748720376E-2</v>
      </c>
      <c r="F276" s="70">
        <v>4</v>
      </c>
      <c r="G276" s="65">
        <v>0.69669526966225492</v>
      </c>
      <c r="H276" s="65">
        <v>8.9876780636996152</v>
      </c>
      <c r="I276" s="70">
        <v>2</v>
      </c>
      <c r="J276" s="65">
        <v>0.30330473033774502</v>
      </c>
      <c r="K276" s="65">
        <v>10.650898266844765</v>
      </c>
      <c r="L276" s="24"/>
      <c r="M276" s="25"/>
    </row>
    <row r="277" spans="1:13" x14ac:dyDescent="0.25">
      <c r="A277" s="217"/>
      <c r="B277" s="12">
        <v>121</v>
      </c>
      <c r="C277" s="13">
        <v>3</v>
      </c>
      <c r="D277" s="14">
        <v>3</v>
      </c>
      <c r="E277" s="65">
        <v>0.67576783489513681</v>
      </c>
      <c r="F277" s="70">
        <v>4</v>
      </c>
      <c r="G277" s="65">
        <v>0.99999331103457634</v>
      </c>
      <c r="H277" s="65">
        <v>2.3274945297415637</v>
      </c>
      <c r="I277" s="70">
        <v>2</v>
      </c>
      <c r="J277" s="65">
        <v>6.688965423751078E-6</v>
      </c>
      <c r="K277" s="65">
        <v>26.157583833690268</v>
      </c>
      <c r="L277" s="24"/>
      <c r="M277" s="25"/>
    </row>
    <row r="278" spans="1:13" x14ac:dyDescent="0.25">
      <c r="A278" s="217"/>
      <c r="B278" s="12">
        <v>122</v>
      </c>
      <c r="C278" s="13">
        <v>3</v>
      </c>
      <c r="D278" s="14">
        <v>3</v>
      </c>
      <c r="E278" s="65">
        <v>0.33365771799791372</v>
      </c>
      <c r="F278" s="70">
        <v>4</v>
      </c>
      <c r="G278" s="65">
        <v>0.99901298363376767</v>
      </c>
      <c r="H278" s="65">
        <v>4.5757674385250144</v>
      </c>
      <c r="I278" s="70">
        <v>2</v>
      </c>
      <c r="J278" s="65">
        <v>9.8701636623229195E-4</v>
      </c>
      <c r="K278" s="65">
        <v>18.415440304695</v>
      </c>
      <c r="L278" s="24"/>
      <c r="M278" s="25"/>
    </row>
    <row r="279" spans="1:13" x14ac:dyDescent="0.25">
      <c r="A279" s="217"/>
      <c r="B279" s="12">
        <v>123</v>
      </c>
      <c r="C279" s="13">
        <v>3</v>
      </c>
      <c r="D279" s="14">
        <v>3</v>
      </c>
      <c r="E279" s="65">
        <v>1.0675061688191677E-2</v>
      </c>
      <c r="F279" s="70">
        <v>4</v>
      </c>
      <c r="G279" s="65">
        <v>0.9999992295419905</v>
      </c>
      <c r="H279" s="65">
        <v>13.126260153963463</v>
      </c>
      <c r="I279" s="70">
        <v>2</v>
      </c>
      <c r="J279" s="65">
        <v>7.7045800957897795E-7</v>
      </c>
      <c r="K279" s="65">
        <v>41.278819975641923</v>
      </c>
      <c r="L279" s="24"/>
      <c r="M279" s="25"/>
    </row>
    <row r="280" spans="1:13" x14ac:dyDescent="0.25">
      <c r="A280" s="217"/>
      <c r="B280" s="12">
        <v>124</v>
      </c>
      <c r="C280" s="13">
        <v>3</v>
      </c>
      <c r="D280" s="14">
        <v>3</v>
      </c>
      <c r="E280" s="65">
        <v>0.43445114966166365</v>
      </c>
      <c r="F280" s="70">
        <v>4</v>
      </c>
      <c r="G280" s="65">
        <v>0.89298791988630677</v>
      </c>
      <c r="H280" s="65">
        <v>3.7950612808043704</v>
      </c>
      <c r="I280" s="70">
        <v>2</v>
      </c>
      <c r="J280" s="65">
        <v>0.10701208011369326</v>
      </c>
      <c r="K280" s="65">
        <v>8.0383239345521336</v>
      </c>
      <c r="L280" s="24"/>
      <c r="M280" s="25"/>
    </row>
    <row r="281" spans="1:13" x14ac:dyDescent="0.25">
      <c r="A281" s="217"/>
      <c r="B281" s="12">
        <v>125</v>
      </c>
      <c r="C281" s="13">
        <v>3</v>
      </c>
      <c r="D281" s="14">
        <v>3</v>
      </c>
      <c r="E281" s="65">
        <v>0.87433645406916183</v>
      </c>
      <c r="F281" s="70">
        <v>4</v>
      </c>
      <c r="G281" s="65">
        <v>0.99990428577977331</v>
      </c>
      <c r="H281" s="65">
        <v>1.2227651301763163</v>
      </c>
      <c r="I281" s="70">
        <v>2</v>
      </c>
      <c r="J281" s="65">
        <v>9.5714220226656815E-5</v>
      </c>
      <c r="K281" s="65">
        <v>19.730861050241902</v>
      </c>
      <c r="L281" s="24"/>
      <c r="M281" s="25"/>
    </row>
    <row r="282" spans="1:13" x14ac:dyDescent="0.25">
      <c r="A282" s="217"/>
      <c r="B282" s="12">
        <v>126</v>
      </c>
      <c r="C282" s="13">
        <v>3</v>
      </c>
      <c r="D282" s="14">
        <v>3</v>
      </c>
      <c r="E282" s="65">
        <v>0.20353762227985817</v>
      </c>
      <c r="F282" s="70">
        <v>4</v>
      </c>
      <c r="G282" s="65">
        <v>0.99660199323337417</v>
      </c>
      <c r="H282" s="65">
        <v>5.9417924732853793</v>
      </c>
      <c r="I282" s="70">
        <v>2</v>
      </c>
      <c r="J282" s="65">
        <v>3.3980067666257775E-3</v>
      </c>
      <c r="K282" s="65">
        <v>17.304117415836572</v>
      </c>
      <c r="L282" s="24"/>
      <c r="M282" s="25"/>
    </row>
    <row r="283" spans="1:13" x14ac:dyDescent="0.25">
      <c r="A283" s="217"/>
      <c r="B283" s="12">
        <v>127</v>
      </c>
      <c r="C283" s="13">
        <v>3</v>
      </c>
      <c r="D283" s="14">
        <v>3</v>
      </c>
      <c r="E283" s="65">
        <v>0.38642258877334773</v>
      </c>
      <c r="F283" s="70">
        <v>4</v>
      </c>
      <c r="G283" s="65">
        <v>0.79442453984175909</v>
      </c>
      <c r="H283" s="65">
        <v>4.1474170943523747</v>
      </c>
      <c r="I283" s="70">
        <v>2</v>
      </c>
      <c r="J283" s="65">
        <v>0.20557546015824088</v>
      </c>
      <c r="K283" s="65">
        <v>6.851026762438269</v>
      </c>
      <c r="L283" s="24"/>
      <c r="M283" s="25"/>
    </row>
    <row r="284" spans="1:13" x14ac:dyDescent="0.25">
      <c r="A284" s="217"/>
      <c r="B284" s="12">
        <v>128</v>
      </c>
      <c r="C284" s="13">
        <v>3</v>
      </c>
      <c r="D284" s="14">
        <v>3</v>
      </c>
      <c r="E284" s="65">
        <v>0.47656789401284105</v>
      </c>
      <c r="F284" s="70">
        <v>4</v>
      </c>
      <c r="G284" s="65">
        <v>0.85623301613506098</v>
      </c>
      <c r="H284" s="65">
        <v>3.5086264017472617</v>
      </c>
      <c r="I284" s="70">
        <v>2</v>
      </c>
      <c r="J284" s="65">
        <v>0.143766983864939</v>
      </c>
      <c r="K284" s="65">
        <v>7.0773238675169825</v>
      </c>
      <c r="L284" s="24"/>
      <c r="M284" s="25"/>
    </row>
    <row r="285" spans="1:13" x14ac:dyDescent="0.25">
      <c r="A285" s="217"/>
      <c r="B285" s="12">
        <v>129</v>
      </c>
      <c r="C285" s="13">
        <v>3</v>
      </c>
      <c r="D285" s="14">
        <v>3</v>
      </c>
      <c r="E285" s="65">
        <v>0.92131361406821621</v>
      </c>
      <c r="F285" s="70">
        <v>4</v>
      </c>
      <c r="G285" s="65">
        <v>0.99998623718579138</v>
      </c>
      <c r="H285" s="65">
        <v>0.92248111694362422</v>
      </c>
      <c r="I285" s="70">
        <v>2</v>
      </c>
      <c r="J285" s="65">
        <v>1.3762814208624115E-5</v>
      </c>
      <c r="K285" s="65">
        <v>23.309534041915889</v>
      </c>
      <c r="L285" s="24"/>
      <c r="M285" s="25"/>
    </row>
    <row r="286" spans="1:13" x14ac:dyDescent="0.25">
      <c r="A286" s="217"/>
      <c r="B286" s="12">
        <v>130</v>
      </c>
      <c r="C286" s="13">
        <v>3</v>
      </c>
      <c r="D286" s="14">
        <v>3</v>
      </c>
      <c r="E286" s="65">
        <v>3.9965754632155674E-2</v>
      </c>
      <c r="F286" s="70">
        <v>4</v>
      </c>
      <c r="G286" s="65">
        <v>0.84100797194380383</v>
      </c>
      <c r="H286" s="65">
        <v>10.027573981615141</v>
      </c>
      <c r="I286" s="70">
        <v>2</v>
      </c>
      <c r="J286" s="65">
        <v>0.15899202805619617</v>
      </c>
      <c r="K286" s="65">
        <v>13.359068133816551</v>
      </c>
      <c r="L286" s="24"/>
      <c r="M286" s="25"/>
    </row>
    <row r="287" spans="1:13" x14ac:dyDescent="0.25">
      <c r="A287" s="217"/>
      <c r="B287" s="12">
        <v>131</v>
      </c>
      <c r="C287" s="13">
        <v>3</v>
      </c>
      <c r="D287" s="14">
        <v>3</v>
      </c>
      <c r="E287" s="65">
        <v>0.18486225347873542</v>
      </c>
      <c r="F287" s="70">
        <v>4</v>
      </c>
      <c r="G287" s="65">
        <v>0.9998285972677603</v>
      </c>
      <c r="H287" s="65">
        <v>6.197701993547394</v>
      </c>
      <c r="I287" s="70">
        <v>2</v>
      </c>
      <c r="J287" s="65">
        <v>1.7140273223961559E-4</v>
      </c>
      <c r="K287" s="65">
        <v>23.540348381113532</v>
      </c>
      <c r="L287" s="24"/>
      <c r="M287" s="25"/>
    </row>
    <row r="288" spans="1:13" x14ac:dyDescent="0.25">
      <c r="A288" s="217"/>
      <c r="B288" s="12">
        <v>132</v>
      </c>
      <c r="C288" s="13">
        <v>3</v>
      </c>
      <c r="D288" s="14">
        <v>3</v>
      </c>
      <c r="E288" s="65">
        <v>1.0726869243800232E-2</v>
      </c>
      <c r="F288" s="70">
        <v>4</v>
      </c>
      <c r="G288" s="65">
        <v>0.99922635587136521</v>
      </c>
      <c r="H288" s="65">
        <v>13.115101393326878</v>
      </c>
      <c r="I288" s="70">
        <v>2</v>
      </c>
      <c r="J288" s="65">
        <v>7.7364412863477013E-4</v>
      </c>
      <c r="K288" s="65">
        <v>27.442350650700252</v>
      </c>
      <c r="L288" s="24"/>
      <c r="M288" s="25"/>
    </row>
    <row r="289" spans="1:13" x14ac:dyDescent="0.25">
      <c r="A289" s="217"/>
      <c r="B289" s="12">
        <v>133</v>
      </c>
      <c r="C289" s="13">
        <v>3</v>
      </c>
      <c r="D289" s="14">
        <v>3</v>
      </c>
      <c r="E289" s="65">
        <v>0.7384759035782833</v>
      </c>
      <c r="F289" s="70">
        <v>4</v>
      </c>
      <c r="G289" s="65">
        <v>0.99999694856492682</v>
      </c>
      <c r="H289" s="65">
        <v>1.985228606306594</v>
      </c>
      <c r="I289" s="70">
        <v>2</v>
      </c>
      <c r="J289" s="65">
        <v>3.0514350731280237E-6</v>
      </c>
      <c r="K289" s="65">
        <v>27.385019627873366</v>
      </c>
      <c r="L289" s="24"/>
      <c r="M289" s="25"/>
    </row>
    <row r="290" spans="1:13" x14ac:dyDescent="0.25">
      <c r="A290" s="217"/>
      <c r="B290" s="12">
        <v>134</v>
      </c>
      <c r="C290" s="13">
        <v>3</v>
      </c>
      <c r="D290" s="15" t="s">
        <v>19</v>
      </c>
      <c r="E290" s="65">
        <v>0.2618863088915514</v>
      </c>
      <c r="F290" s="70">
        <v>4</v>
      </c>
      <c r="G290" s="65">
        <v>0.78762375642137306</v>
      </c>
      <c r="H290" s="65">
        <v>5.25745318001466</v>
      </c>
      <c r="I290" s="70">
        <v>3</v>
      </c>
      <c r="J290" s="65">
        <v>0.21237624357862692</v>
      </c>
      <c r="K290" s="65">
        <v>7.878775327634667</v>
      </c>
      <c r="L290" s="24"/>
      <c r="M290" s="25"/>
    </row>
    <row r="291" spans="1:13" x14ac:dyDescent="0.25">
      <c r="A291" s="217"/>
      <c r="B291" s="12">
        <v>135</v>
      </c>
      <c r="C291" s="13">
        <v>3</v>
      </c>
      <c r="D291" s="14">
        <v>3</v>
      </c>
      <c r="E291" s="65">
        <v>1.0327100402817804E-3</v>
      </c>
      <c r="F291" s="70">
        <v>4</v>
      </c>
      <c r="G291" s="65">
        <v>0.84218021583604774</v>
      </c>
      <c r="H291" s="65">
        <v>18.395468806530324</v>
      </c>
      <c r="I291" s="70">
        <v>2</v>
      </c>
      <c r="J291" s="65">
        <v>0.15781978416395237</v>
      </c>
      <c r="K291" s="65">
        <v>21.744549304364273</v>
      </c>
      <c r="L291" s="24"/>
      <c r="M291" s="25"/>
    </row>
    <row r="292" spans="1:13" x14ac:dyDescent="0.25">
      <c r="A292" s="217"/>
      <c r="B292" s="12">
        <v>136</v>
      </c>
      <c r="C292" s="13">
        <v>3</v>
      </c>
      <c r="D292" s="14">
        <v>3</v>
      </c>
      <c r="E292" s="65">
        <v>4.8051650772014044E-2</v>
      </c>
      <c r="F292" s="70">
        <v>4</v>
      </c>
      <c r="G292" s="65">
        <v>0.99999800926477889</v>
      </c>
      <c r="H292" s="65">
        <v>9.5838947091301456</v>
      </c>
      <c r="I292" s="70">
        <v>2</v>
      </c>
      <c r="J292" s="65">
        <v>1.9907352210252569E-6</v>
      </c>
      <c r="K292" s="65">
        <v>35.837903786973669</v>
      </c>
      <c r="L292" s="24"/>
      <c r="M292" s="25"/>
    </row>
    <row r="293" spans="1:13" x14ac:dyDescent="0.25">
      <c r="A293" s="217"/>
      <c r="B293" s="12">
        <v>137</v>
      </c>
      <c r="C293" s="13">
        <v>3</v>
      </c>
      <c r="D293" s="14">
        <v>3</v>
      </c>
      <c r="E293" s="65">
        <v>0.13718923589587681</v>
      </c>
      <c r="F293" s="70">
        <v>4</v>
      </c>
      <c r="G293" s="65">
        <v>0.99999921049516427</v>
      </c>
      <c r="H293" s="65">
        <v>6.975488380695781</v>
      </c>
      <c r="I293" s="70">
        <v>2</v>
      </c>
      <c r="J293" s="65">
        <v>7.8950483574392351E-7</v>
      </c>
      <c r="K293" s="65">
        <v>35.079206558081495</v>
      </c>
      <c r="L293" s="24"/>
      <c r="M293" s="25"/>
    </row>
    <row r="294" spans="1:13" x14ac:dyDescent="0.25">
      <c r="A294" s="217"/>
      <c r="B294" s="12">
        <v>138</v>
      </c>
      <c r="C294" s="13">
        <v>3</v>
      </c>
      <c r="D294" s="14">
        <v>3</v>
      </c>
      <c r="E294" s="65">
        <v>0.50248965684783597</v>
      </c>
      <c r="F294" s="70">
        <v>4</v>
      </c>
      <c r="G294" s="65">
        <v>0.99294626887548143</v>
      </c>
      <c r="H294" s="65">
        <v>3.3408271662063238</v>
      </c>
      <c r="I294" s="70">
        <v>2</v>
      </c>
      <c r="J294" s="65">
        <v>7.0537311245185801E-3</v>
      </c>
      <c r="K294" s="65">
        <v>13.235066842885615</v>
      </c>
      <c r="L294" s="24"/>
      <c r="M294" s="25"/>
    </row>
    <row r="295" spans="1:13" x14ac:dyDescent="0.25">
      <c r="A295" s="217"/>
      <c r="B295" s="12">
        <v>139</v>
      </c>
      <c r="C295" s="13">
        <v>3</v>
      </c>
      <c r="D295" s="14">
        <v>3</v>
      </c>
      <c r="E295" s="65">
        <v>0.35978278184805984</v>
      </c>
      <c r="F295" s="70">
        <v>4</v>
      </c>
      <c r="G295" s="65">
        <v>0.78779576330240964</v>
      </c>
      <c r="H295" s="65">
        <v>4.3574791399458332</v>
      </c>
      <c r="I295" s="70">
        <v>2</v>
      </c>
      <c r="J295" s="65">
        <v>0.21220423669759048</v>
      </c>
      <c r="K295" s="65">
        <v>6.9808585020856411</v>
      </c>
      <c r="L295" s="24"/>
      <c r="M295" s="25"/>
    </row>
    <row r="296" spans="1:13" x14ac:dyDescent="0.25">
      <c r="A296" s="217"/>
      <c r="B296" s="12">
        <v>140</v>
      </c>
      <c r="C296" s="13">
        <v>3</v>
      </c>
      <c r="D296" s="14">
        <v>3</v>
      </c>
      <c r="E296" s="65">
        <v>0.65097512917406286</v>
      </c>
      <c r="F296" s="70">
        <v>4</v>
      </c>
      <c r="G296" s="65">
        <v>0.99907101933341835</v>
      </c>
      <c r="H296" s="65">
        <v>2.4646590022048769</v>
      </c>
      <c r="I296" s="70">
        <v>2</v>
      </c>
      <c r="J296" s="65">
        <v>9.2898066658165341E-4</v>
      </c>
      <c r="K296" s="65">
        <v>16.425645438064354</v>
      </c>
      <c r="L296" s="24"/>
      <c r="M296" s="25"/>
    </row>
    <row r="297" spans="1:13" x14ac:dyDescent="0.25">
      <c r="A297" s="217"/>
      <c r="B297" s="12">
        <v>141</v>
      </c>
      <c r="C297" s="13">
        <v>3</v>
      </c>
      <c r="D297" s="14">
        <v>3</v>
      </c>
      <c r="E297" s="65">
        <v>0.31399821296518027</v>
      </c>
      <c r="F297" s="70">
        <v>4</v>
      </c>
      <c r="G297" s="65">
        <v>0.99999889199123948</v>
      </c>
      <c r="H297" s="65">
        <v>4.749327284034349</v>
      </c>
      <c r="I297" s="70">
        <v>2</v>
      </c>
      <c r="J297" s="65">
        <v>1.1080087604610394E-6</v>
      </c>
      <c r="K297" s="65">
        <v>32.17521719424991</v>
      </c>
      <c r="L297" s="24"/>
      <c r="M297" s="25"/>
    </row>
    <row r="298" spans="1:13" x14ac:dyDescent="0.25">
      <c r="A298" s="217"/>
      <c r="B298" s="12">
        <v>142</v>
      </c>
      <c r="C298" s="13">
        <v>3</v>
      </c>
      <c r="D298" s="14">
        <v>3</v>
      </c>
      <c r="E298" s="65">
        <v>1.4771353175691126E-2</v>
      </c>
      <c r="F298" s="70">
        <v>4</v>
      </c>
      <c r="G298" s="65">
        <v>0.99938425671226738</v>
      </c>
      <c r="H298" s="65">
        <v>12.374788530453177</v>
      </c>
      <c r="I298" s="70">
        <v>2</v>
      </c>
      <c r="J298" s="65">
        <v>6.1574328773261289E-4</v>
      </c>
      <c r="K298" s="65">
        <v>27.15891750855241</v>
      </c>
      <c r="L298" s="24"/>
      <c r="M298" s="25"/>
    </row>
    <row r="299" spans="1:13" x14ac:dyDescent="0.25">
      <c r="A299" s="217"/>
      <c r="B299" s="12">
        <v>143</v>
      </c>
      <c r="C299" s="13">
        <v>3</v>
      </c>
      <c r="D299" s="14">
        <v>3</v>
      </c>
      <c r="E299" s="65">
        <v>0.64221494312385086</v>
      </c>
      <c r="F299" s="70">
        <v>4</v>
      </c>
      <c r="G299" s="65">
        <v>0.99879060186509871</v>
      </c>
      <c r="H299" s="65">
        <v>2.5135285665079836</v>
      </c>
      <c r="I299" s="70">
        <v>2</v>
      </c>
      <c r="J299" s="65">
        <v>1.2093981349013032E-3</v>
      </c>
      <c r="K299" s="65">
        <v>15.94637321100387</v>
      </c>
      <c r="L299" s="24"/>
      <c r="M299" s="25"/>
    </row>
    <row r="300" spans="1:13" x14ac:dyDescent="0.25">
      <c r="A300" s="217"/>
      <c r="B300" s="12">
        <v>144</v>
      </c>
      <c r="C300" s="13">
        <v>3</v>
      </c>
      <c r="D300" s="14">
        <v>3</v>
      </c>
      <c r="E300" s="65">
        <v>0.72966262141569083</v>
      </c>
      <c r="F300" s="70">
        <v>4</v>
      </c>
      <c r="G300" s="65">
        <v>0.99999900214043314</v>
      </c>
      <c r="H300" s="65">
        <v>2.0331442151836407</v>
      </c>
      <c r="I300" s="70">
        <v>2</v>
      </c>
      <c r="J300" s="65">
        <v>9.9785956680419392E-7</v>
      </c>
      <c r="K300" s="65">
        <v>29.66844878978598</v>
      </c>
      <c r="L300" s="24"/>
      <c r="M300" s="25"/>
    </row>
    <row r="301" spans="1:13" x14ac:dyDescent="0.25">
      <c r="A301" s="217"/>
      <c r="B301" s="12">
        <v>145</v>
      </c>
      <c r="C301" s="13">
        <v>3</v>
      </c>
      <c r="D301" s="14">
        <v>3</v>
      </c>
      <c r="E301" s="65">
        <v>0.15513926679552081</v>
      </c>
      <c r="F301" s="70">
        <v>4</v>
      </c>
      <c r="G301" s="65">
        <v>0.99999979611212653</v>
      </c>
      <c r="H301" s="65">
        <v>6.6573982730519585</v>
      </c>
      <c r="I301" s="70">
        <v>2</v>
      </c>
      <c r="J301" s="65">
        <v>2.0388787340915166E-7</v>
      </c>
      <c r="K301" s="65">
        <v>37.468789133998037</v>
      </c>
      <c r="L301" s="24"/>
      <c r="M301" s="25"/>
    </row>
    <row r="302" spans="1:13" x14ac:dyDescent="0.25">
      <c r="A302" s="217"/>
      <c r="B302" s="12">
        <v>146</v>
      </c>
      <c r="C302" s="13">
        <v>3</v>
      </c>
      <c r="D302" s="14">
        <v>3</v>
      </c>
      <c r="E302" s="65">
        <v>9.9127124856211543E-2</v>
      </c>
      <c r="F302" s="70">
        <v>4</v>
      </c>
      <c r="G302" s="65">
        <v>0.99991148100451044</v>
      </c>
      <c r="H302" s="65">
        <v>7.8014759224805488</v>
      </c>
      <c r="I302" s="70">
        <v>2</v>
      </c>
      <c r="J302" s="65">
        <v>8.8518995489618346E-5</v>
      </c>
      <c r="K302" s="65">
        <v>26.46588565801574</v>
      </c>
      <c r="L302" s="24"/>
      <c r="M302" s="25"/>
    </row>
    <row r="303" spans="1:13" x14ac:dyDescent="0.25">
      <c r="A303" s="217"/>
      <c r="B303" s="12">
        <v>147</v>
      </c>
      <c r="C303" s="13">
        <v>3</v>
      </c>
      <c r="D303" s="14">
        <v>3</v>
      </c>
      <c r="E303" s="65">
        <v>0.34528997241669185</v>
      </c>
      <c r="F303" s="70">
        <v>4</v>
      </c>
      <c r="G303" s="65">
        <v>0.99291553223356732</v>
      </c>
      <c r="H303" s="65">
        <v>4.4769449514868302</v>
      </c>
      <c r="I303" s="70">
        <v>2</v>
      </c>
      <c r="J303" s="65">
        <v>7.0844677664326236E-3</v>
      </c>
      <c r="K303" s="65">
        <v>14.36242664764341</v>
      </c>
      <c r="L303" s="24"/>
      <c r="M303" s="25"/>
    </row>
    <row r="304" spans="1:13" x14ac:dyDescent="0.25">
      <c r="A304" s="217"/>
      <c r="B304" s="12">
        <v>148</v>
      </c>
      <c r="C304" s="13">
        <v>3</v>
      </c>
      <c r="D304" s="14">
        <v>3</v>
      </c>
      <c r="E304" s="65">
        <v>0.86350979346027934</v>
      </c>
      <c r="F304" s="70">
        <v>4</v>
      </c>
      <c r="G304" s="65">
        <v>0.99665700745948116</v>
      </c>
      <c r="H304" s="65">
        <v>1.2873991731866767</v>
      </c>
      <c r="I304" s="70">
        <v>2</v>
      </c>
      <c r="J304" s="65">
        <v>3.3429925405188458E-3</v>
      </c>
      <c r="K304" s="65">
        <v>12.682479793377325</v>
      </c>
      <c r="L304" s="24"/>
      <c r="M304" s="25"/>
    </row>
    <row r="305" spans="1:13" x14ac:dyDescent="0.25">
      <c r="A305" s="217"/>
      <c r="B305" s="12">
        <v>149</v>
      </c>
      <c r="C305" s="13">
        <v>3</v>
      </c>
      <c r="D305" s="14">
        <v>3</v>
      </c>
      <c r="E305" s="65">
        <v>0.19517180975197712</v>
      </c>
      <c r="F305" s="70">
        <v>4</v>
      </c>
      <c r="G305" s="65">
        <v>0.99998661427941105</v>
      </c>
      <c r="H305" s="65">
        <v>6.0537251847849918</v>
      </c>
      <c r="I305" s="70">
        <v>2</v>
      </c>
      <c r="J305" s="65">
        <v>1.3385720589037355E-5</v>
      </c>
      <c r="K305" s="65">
        <v>28.49634250691674</v>
      </c>
      <c r="L305" s="24"/>
      <c r="M305" s="25"/>
    </row>
    <row r="306" spans="1:13" ht="15.75" thickBot="1" x14ac:dyDescent="0.3">
      <c r="A306" s="223"/>
      <c r="B306" s="26">
        <v>150</v>
      </c>
      <c r="C306" s="27">
        <v>3</v>
      </c>
      <c r="D306" s="28">
        <v>3</v>
      </c>
      <c r="E306" s="68">
        <v>0.382868322441349</v>
      </c>
      <c r="F306" s="73">
        <v>4</v>
      </c>
      <c r="G306" s="68">
        <v>0.97941193702649465</v>
      </c>
      <c r="H306" s="68">
        <v>4.1747806754645698</v>
      </c>
      <c r="I306" s="73">
        <v>2</v>
      </c>
      <c r="J306" s="68">
        <v>2.0588062973505353E-2</v>
      </c>
      <c r="K306" s="68">
        <v>11.899262448987413</v>
      </c>
      <c r="L306" s="7"/>
      <c r="M306" s="8"/>
    </row>
    <row r="307" spans="1:13" x14ac:dyDescent="0.25">
      <c r="A307" s="224" t="s">
        <v>22</v>
      </c>
      <c r="B307" s="208"/>
      <c r="C307" s="208"/>
      <c r="D307" s="208"/>
      <c r="E307" s="208"/>
      <c r="F307" s="208"/>
      <c r="G307" s="208"/>
      <c r="H307" s="1"/>
      <c r="I307" s="1"/>
      <c r="J307" s="1"/>
      <c r="K307" s="1"/>
      <c r="L307" s="1"/>
      <c r="M307" s="1"/>
    </row>
    <row r="308" spans="1:13" x14ac:dyDescent="0.25">
      <c r="A308" s="224" t="s">
        <v>23</v>
      </c>
      <c r="B308" s="208"/>
      <c r="C308" s="208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224" t="s">
        <v>24</v>
      </c>
      <c r="B309" s="208"/>
      <c r="C309" s="208"/>
      <c r="D309" s="208"/>
      <c r="E309" s="208"/>
      <c r="F309" s="208"/>
      <c r="G309" s="208"/>
      <c r="H309" s="208"/>
      <c r="I309" s="208"/>
      <c r="J309" s="208"/>
      <c r="K309" s="208"/>
      <c r="L309" s="208"/>
      <c r="M309" s="1"/>
    </row>
  </sheetData>
  <mergeCells count="23">
    <mergeCell ref="A2:M2"/>
    <mergeCell ref="C3:C5"/>
    <mergeCell ref="D3:H3"/>
    <mergeCell ref="I3:K3"/>
    <mergeCell ref="L3:M3"/>
    <mergeCell ref="D4:D5"/>
    <mergeCell ref="A157:A306"/>
    <mergeCell ref="A307:G307"/>
    <mergeCell ref="A308:C308"/>
    <mergeCell ref="K4:K5"/>
    <mergeCell ref="L4:L5"/>
    <mergeCell ref="M4:M5"/>
    <mergeCell ref="A6:A156"/>
    <mergeCell ref="A309:L309"/>
    <mergeCell ref="A1:M1"/>
    <mergeCell ref="R4:T4"/>
    <mergeCell ref="P4:Q4"/>
    <mergeCell ref="N3:T3"/>
    <mergeCell ref="I4:I5"/>
    <mergeCell ref="J4:J5"/>
    <mergeCell ref="E4:F4"/>
    <mergeCell ref="G4:G5"/>
    <mergeCell ref="H4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workbookViewId="0">
      <pane ySplit="3" topLeftCell="A4" activePane="bottomLeft" state="frozen"/>
      <selection pane="bottomLeft" activeCell="C24" sqref="C24"/>
    </sheetView>
  </sheetViews>
  <sheetFormatPr defaultRowHeight="15" x14ac:dyDescent="0.25"/>
  <cols>
    <col min="1" max="1" width="13.42578125" customWidth="1"/>
    <col min="5" max="5" width="4" customWidth="1"/>
    <col min="6" max="6" width="5.85546875" style="63" bestFit="1" customWidth="1"/>
    <col min="7" max="7" width="9.42578125" customWidth="1"/>
    <col min="10" max="10" width="9.140625" style="63"/>
    <col min="11" max="11" width="9.7109375" customWidth="1"/>
    <col min="12" max="12" width="7.7109375" customWidth="1"/>
    <col min="13" max="13" width="9.140625" style="187"/>
    <col min="14" max="15" width="9.140625" style="188"/>
    <col min="16" max="16" width="8.140625" style="189" customWidth="1"/>
    <col min="17" max="17" width="11.5703125" style="192" customWidth="1"/>
    <col min="18" max="18" width="11.28515625" style="194" customWidth="1"/>
    <col min="19" max="19" width="14.140625" style="194" customWidth="1"/>
    <col min="20" max="20" width="11.28515625" style="193" customWidth="1"/>
  </cols>
  <sheetData>
    <row r="1" spans="1:20" ht="15.75" customHeight="1" thickBot="1" x14ac:dyDescent="0.3">
      <c r="A1" s="288" t="s">
        <v>188</v>
      </c>
      <c r="B1" s="289"/>
      <c r="C1" s="289"/>
      <c r="D1" s="289"/>
      <c r="M1" s="187" t="s">
        <v>210</v>
      </c>
      <c r="Q1" s="296" t="s">
        <v>211</v>
      </c>
      <c r="R1" s="297"/>
      <c r="S1" s="297"/>
      <c r="T1" s="298"/>
    </row>
    <row r="2" spans="1:20" ht="15.75" thickBot="1" x14ac:dyDescent="0.3">
      <c r="A2" s="290" t="s">
        <v>189</v>
      </c>
      <c r="B2" s="292" t="s">
        <v>190</v>
      </c>
      <c r="C2" s="293"/>
      <c r="D2" s="294"/>
      <c r="E2" s="167"/>
      <c r="G2" s="295" t="s">
        <v>202</v>
      </c>
      <c r="H2" s="295"/>
      <c r="I2" s="295"/>
      <c r="J2" s="63" t="s">
        <v>203</v>
      </c>
      <c r="K2" s="63" t="s">
        <v>205</v>
      </c>
      <c r="L2" s="63" t="s">
        <v>206</v>
      </c>
      <c r="P2" s="189" t="s">
        <v>207</v>
      </c>
      <c r="Q2" s="197"/>
      <c r="R2" s="195"/>
      <c r="S2" s="195"/>
      <c r="T2" s="198"/>
    </row>
    <row r="3" spans="1:20" ht="15.75" thickBot="1" x14ac:dyDescent="0.3">
      <c r="A3" s="291"/>
      <c r="B3" s="168" t="s">
        <v>191</v>
      </c>
      <c r="C3" s="169" t="s">
        <v>192</v>
      </c>
      <c r="D3" s="170" t="s">
        <v>193</v>
      </c>
      <c r="E3" s="167"/>
      <c r="F3" s="63" t="s">
        <v>209</v>
      </c>
      <c r="G3" s="63" t="s">
        <v>199</v>
      </c>
      <c r="H3" s="63" t="s">
        <v>200</v>
      </c>
      <c r="I3" s="63" t="s">
        <v>201</v>
      </c>
      <c r="J3" s="184" t="s">
        <v>204</v>
      </c>
      <c r="K3" s="184" t="s">
        <v>204</v>
      </c>
      <c r="L3" s="184" t="s">
        <v>1</v>
      </c>
      <c r="M3" s="190">
        <v>1</v>
      </c>
      <c r="N3" s="191">
        <v>2</v>
      </c>
      <c r="O3" s="191">
        <v>3</v>
      </c>
      <c r="P3" s="189" t="s">
        <v>1</v>
      </c>
      <c r="Q3" s="199" t="s">
        <v>207</v>
      </c>
      <c r="R3" s="194" t="s">
        <v>212</v>
      </c>
      <c r="S3" s="196" t="s">
        <v>208</v>
      </c>
      <c r="T3" s="193" t="s">
        <v>212</v>
      </c>
    </row>
    <row r="4" spans="1:20" x14ac:dyDescent="0.25">
      <c r="A4" s="171" t="s">
        <v>194</v>
      </c>
      <c r="B4" s="172">
        <v>23.54416672292265</v>
      </c>
      <c r="C4" s="173">
        <v>15.698209076036624</v>
      </c>
      <c r="D4" s="174">
        <v>12.445848993773795</v>
      </c>
      <c r="E4" s="167"/>
      <c r="F4" s="63">
        <v>1</v>
      </c>
      <c r="G4" s="183">
        <f>MMULT(Iris_Data!$B2:$E2,Classify!B$4:B$7)+B$8</f>
        <v>89.841750239518333</v>
      </c>
      <c r="H4" s="183">
        <f>MMULT(Iris_Data!$B2:$E2,Classify!C$4:C$7)+C$8</f>
        <v>40.544920445764348</v>
      </c>
      <c r="I4" s="183">
        <f>MMULT(Iris_Data!$B2:$E2,Classify!D$4:D$7)+D$8</f>
        <v>-5.9070259301270198</v>
      </c>
      <c r="J4" s="63">
        <f>IF(G4&gt;=MAX(H4:I4),1,IF(H4&gt;=MAX(I4,G4),2,3))</f>
        <v>1</v>
      </c>
      <c r="K4" s="63">
        <f>'Posterior Probabilities '!D6</f>
        <v>1</v>
      </c>
      <c r="L4" s="63">
        <f>'Posterior Probabilities '!C6</f>
        <v>1</v>
      </c>
      <c r="M4" s="187">
        <v>0.29108980000000001</v>
      </c>
      <c r="N4" s="188">
        <v>98.884748999999999</v>
      </c>
      <c r="O4" s="188">
        <v>191.78863999999999</v>
      </c>
      <c r="P4" s="189">
        <f>IF(M4&lt;=MIN(N4:O4),1,IF(N4&lt;=MIN(M4,O4),2,3))</f>
        <v>1</v>
      </c>
      <c r="Q4" s="192">
        <f>'Posterior Probabilities '!H6</f>
        <v>0.21357148479148247</v>
      </c>
      <c r="R4" s="194">
        <f>ABS(Q4-MIN(M4:O4))</f>
        <v>7.7518315208517541E-2</v>
      </c>
      <c r="S4" s="194">
        <f>'Posterior Probabilities '!K6</f>
        <v>98.807231072299061</v>
      </c>
      <c r="T4" s="193">
        <f>ABS(S4-SMALL(M4:O4,2))</f>
        <v>7.7517927700938571E-2</v>
      </c>
    </row>
    <row r="5" spans="1:20" x14ac:dyDescent="0.25">
      <c r="A5" s="175" t="s">
        <v>195</v>
      </c>
      <c r="B5" s="176">
        <v>23.587870495589254</v>
      </c>
      <c r="C5" s="177">
        <v>7.0725098372971953</v>
      </c>
      <c r="D5" s="178">
        <v>3.6852796120777267</v>
      </c>
      <c r="E5" s="167"/>
      <c r="F5" s="63">
        <v>2</v>
      </c>
      <c r="G5" s="183">
        <f>MMULT(Iris_Data!$B3:$E3,Classify!B$4:B$7)+B$8</f>
        <v>73.338981647139164</v>
      </c>
      <c r="H5" s="183">
        <f>MMULT(Iris_Data!$B3:$E3,Classify!C$4:C$7)+C$8</f>
        <v>33.86902371190844</v>
      </c>
      <c r="I5" s="183">
        <f>MMULT(Iris_Data!$B3:$E3,Classify!D$4:D$7)+D$8</f>
        <v>-10.238835534920625</v>
      </c>
      <c r="J5" s="63">
        <f t="shared" ref="J5:J68" si="0">IF(G5&gt;=MAX(H5:I5),1,IF(H5&gt;=MAX(I5,G5),2,3))</f>
        <v>1</v>
      </c>
      <c r="K5" s="63">
        <f>'Posterior Probabilities '!D7</f>
        <v>1</v>
      </c>
      <c r="L5" s="63">
        <f>'Posterior Probabilities '!C7</f>
        <v>1</v>
      </c>
      <c r="M5" s="187">
        <v>2.0313450999999998</v>
      </c>
      <c r="N5" s="188">
        <v>80.971260999999998</v>
      </c>
      <c r="O5" s="188">
        <v>169.18698000000001</v>
      </c>
      <c r="P5" s="189">
        <f t="shared" ref="P5:P68" si="1">IF(M5&lt;=MIN(N5:O5),1,IF(N5&lt;=MIN(M5,O5),2,3))</f>
        <v>1</v>
      </c>
      <c r="Q5" s="192">
        <f>'Posterior Probabilities '!H7</f>
        <v>1.2329470025474734</v>
      </c>
      <c r="R5" s="194">
        <f t="shared" ref="R5:R68" si="2">ABS(Q5-MIN(M5:O5))</f>
        <v>0.79839809745252643</v>
      </c>
      <c r="S5" s="194">
        <f>'Posterior Probabilities '!K7</f>
        <v>80.172862873007645</v>
      </c>
      <c r="T5" s="193">
        <f t="shared" ref="T5:T68" si="3">ABS(S5-SMALL(M5:O5,2))</f>
        <v>0.79839812699235324</v>
      </c>
    </row>
    <row r="6" spans="1:20" x14ac:dyDescent="0.25">
      <c r="A6" s="175" t="s">
        <v>196</v>
      </c>
      <c r="B6" s="176">
        <v>-16.430639022946902</v>
      </c>
      <c r="C6" s="177">
        <v>5.2114509341642554</v>
      </c>
      <c r="D6" s="178">
        <v>12.766544973536286</v>
      </c>
      <c r="E6" s="167"/>
      <c r="F6" s="63">
        <v>3</v>
      </c>
      <c r="G6" s="183">
        <f>MMULT(Iris_Data!$B4:$E4,Classify!B$4:B$7)+B$8</f>
        <v>74.99078630396717</v>
      </c>
      <c r="H6" s="183">
        <f>MMULT(Iris_Data!$B4:$E4,Classify!C$4:C$7)+C$8</f>
        <v>31.622738770744121</v>
      </c>
      <c r="I6" s="183">
        <f>MMULT(Iris_Data!$B4:$E4,Classify!D$4:D$7)+D$8</f>
        <v>-13.267603908613481</v>
      </c>
      <c r="J6" s="63">
        <f t="shared" si="0"/>
        <v>1</v>
      </c>
      <c r="K6" s="63">
        <f>'Posterior Probabilities '!D8</f>
        <v>1</v>
      </c>
      <c r="L6" s="63">
        <f>'Posterior Probabilities '!C8</f>
        <v>1</v>
      </c>
      <c r="M6" s="187">
        <v>0.55328140000000003</v>
      </c>
      <c r="N6" s="188">
        <v>87.289376000000004</v>
      </c>
      <c r="O6" s="188">
        <v>177.07006000000001</v>
      </c>
      <c r="P6" s="189">
        <f t="shared" si="1"/>
        <v>1</v>
      </c>
      <c r="Q6" s="192">
        <f>'Posterior Probabilities '!H8</f>
        <v>0.24476730542745767</v>
      </c>
      <c r="R6" s="194">
        <f t="shared" si="2"/>
        <v>0.30851409457254236</v>
      </c>
      <c r="S6" s="194">
        <f>'Posterior Probabilities '!K8</f>
        <v>86.980862371873798</v>
      </c>
      <c r="T6" s="193">
        <f t="shared" si="3"/>
        <v>0.30851362812620664</v>
      </c>
    </row>
    <row r="7" spans="1:20" x14ac:dyDescent="0.25">
      <c r="A7" s="175" t="s">
        <v>197</v>
      </c>
      <c r="B7" s="176">
        <v>-17.398410781565293</v>
      </c>
      <c r="C7" s="177">
        <v>6.4342292004042969</v>
      </c>
      <c r="D7" s="178">
        <v>21.079113013415562</v>
      </c>
      <c r="E7" s="167"/>
      <c r="F7" s="63">
        <v>4</v>
      </c>
      <c r="G7" s="183">
        <f>MMULT(Iris_Data!$B5:$E5,Classify!B$4:B$7)+B$8</f>
        <v>66.991454777526613</v>
      </c>
      <c r="H7" s="183">
        <f>MMULT(Iris_Data!$B5:$E5,Classify!C$4:C$7)+C$8</f>
        <v>30.387957066243587</v>
      </c>
      <c r="I7" s="183">
        <f>MMULT(Iris_Data!$B5:$E5,Classify!D$4:D$7)+D$8</f>
        <v>-12.327407774491377</v>
      </c>
      <c r="J7" s="63">
        <f t="shared" si="0"/>
        <v>1</v>
      </c>
      <c r="K7" s="63">
        <f>'Posterior Probabilities '!D9</f>
        <v>1</v>
      </c>
      <c r="L7" s="63">
        <f>'Posterior Probabilities '!C9</f>
        <v>1</v>
      </c>
      <c r="M7" s="187">
        <v>2.0866978999999999</v>
      </c>
      <c r="N7" s="188">
        <v>75.293693000000005</v>
      </c>
      <c r="O7" s="188">
        <v>160.72442000000001</v>
      </c>
      <c r="P7" s="189">
        <f t="shared" si="1"/>
        <v>1</v>
      </c>
      <c r="Q7" s="192">
        <f>'Posterior Probabilities '!H9</f>
        <v>1.4156483530877657</v>
      </c>
      <c r="R7" s="194">
        <f t="shared" si="2"/>
        <v>0.67104954691223417</v>
      </c>
      <c r="S7" s="194">
        <f>'Posterior Probabilities '!K9</f>
        <v>74.622643775654979</v>
      </c>
      <c r="T7" s="193">
        <f t="shared" si="3"/>
        <v>0.67104922434502612</v>
      </c>
    </row>
    <row r="8" spans="1:20" ht="15.75" thickBot="1" x14ac:dyDescent="0.3">
      <c r="A8" s="179" t="s">
        <v>198</v>
      </c>
      <c r="B8" s="180">
        <v>-86.308469993510855</v>
      </c>
      <c r="C8" s="181">
        <v>-72.852607420473433</v>
      </c>
      <c r="D8" s="182">
        <v>-104.36832000627933</v>
      </c>
      <c r="E8" s="167"/>
      <c r="F8" s="63">
        <v>5</v>
      </c>
      <c r="G8" s="183">
        <f>MMULT(Iris_Data!$B6:$E6,Classify!B$4:B$7)+B$8</f>
        <v>89.846120616784972</v>
      </c>
      <c r="H8" s="183">
        <f>MMULT(Iris_Data!$B6:$E6,Classify!C$4:C$7)+C$8</f>
        <v>39.682350521890413</v>
      </c>
      <c r="I8" s="183">
        <f>MMULT(Iris_Data!$B6:$E6,Classify!D$4:D$7)+D$8</f>
        <v>-6.7830828682966171</v>
      </c>
      <c r="J8" s="63">
        <f t="shared" si="0"/>
        <v>1</v>
      </c>
      <c r="K8" s="63">
        <f>'Posterior Probabilities '!D10</f>
        <v>1</v>
      </c>
      <c r="L8" s="63">
        <f>'Posterior Probabilities '!C10</f>
        <v>1</v>
      </c>
      <c r="M8" s="187">
        <v>0.59562999999999999</v>
      </c>
      <c r="N8" s="188">
        <v>100.92317</v>
      </c>
      <c r="O8" s="188">
        <v>193.85404</v>
      </c>
      <c r="P8" s="189">
        <f t="shared" si="1"/>
        <v>1</v>
      </c>
      <c r="Q8" s="192">
        <f>'Posterior Probabilities '!H10</f>
        <v>0.36491811052773654</v>
      </c>
      <c r="R8" s="194">
        <f t="shared" si="2"/>
        <v>0.23071188947226345</v>
      </c>
      <c r="S8" s="194">
        <f>'Posterior Probabilities '!K10</f>
        <v>100.69245830031748</v>
      </c>
      <c r="T8" s="193">
        <f t="shared" si="3"/>
        <v>0.23071169968251581</v>
      </c>
    </row>
    <row r="9" spans="1:20" x14ac:dyDescent="0.25">
      <c r="E9" s="167"/>
      <c r="F9" s="63">
        <v>6</v>
      </c>
      <c r="G9" s="183">
        <f>MMULT(Iris_Data!$B7:$E7,Classify!B$4:B$7)+B$8</f>
        <v>97.931274591433706</v>
      </c>
      <c r="H9" s="183">
        <f>MMULT(Iris_Data!$B7:$E7,Classify!C$4:C$7)+C$8</f>
        <v>50.933668223824355</v>
      </c>
      <c r="I9" s="183">
        <f>MMULT(Iris_Data!$B7:$E7,Classify!D$4:D$7)+D$8</f>
        <v>7.3466267075802136</v>
      </c>
      <c r="J9" s="63">
        <f t="shared" si="0"/>
        <v>1</v>
      </c>
      <c r="K9" s="63">
        <f>'Posterior Probabilities '!D11</f>
        <v>1</v>
      </c>
      <c r="L9" s="63">
        <f>'Posterior Probabilities '!C11</f>
        <v>1</v>
      </c>
      <c r="M9" s="187">
        <v>1.9447532999999999</v>
      </c>
      <c r="N9" s="188">
        <v>95.939965999999998</v>
      </c>
      <c r="O9" s="188">
        <v>183.11404999999999</v>
      </c>
      <c r="P9" s="189">
        <f t="shared" si="1"/>
        <v>1</v>
      </c>
      <c r="Q9" s="192">
        <f>'Posterior Probabilities '!H11</f>
        <v>1.5628828410090416</v>
      </c>
      <c r="R9" s="194">
        <f t="shared" si="2"/>
        <v>0.38187045899095828</v>
      </c>
      <c r="S9" s="194">
        <f>'Posterior Probabilities '!K11</f>
        <v>95.558095576227913</v>
      </c>
      <c r="T9" s="193">
        <f t="shared" si="3"/>
        <v>0.38187042377208513</v>
      </c>
    </row>
    <row r="10" spans="1:20" x14ac:dyDescent="0.25">
      <c r="A10" s="167"/>
      <c r="B10" s="167"/>
      <c r="C10" s="167"/>
      <c r="D10" s="167"/>
      <c r="E10" s="167"/>
      <c r="F10" s="63">
        <v>7</v>
      </c>
      <c r="G10" s="183">
        <f>MMULT(Iris_Data!$B8:$E8,Classify!B$4:B$7)+B$8</f>
        <v>73.971038750341521</v>
      </c>
      <c r="H10" s="183">
        <f>MMULT(Iris_Data!$B8:$E8,Classify!C$4:C$7)+C$8</f>
        <v>32.631987844056752</v>
      </c>
      <c r="I10" s="183">
        <f>MMULT(Iris_Data!$B8:$E8,Classify!D$4:D$7)+D$8</f>
        <v>-10.390567086880139</v>
      </c>
      <c r="J10" s="63">
        <f t="shared" si="0"/>
        <v>1</v>
      </c>
      <c r="K10" s="63">
        <f>'Posterior Probabilities '!D12</f>
        <v>1</v>
      </c>
      <c r="L10" s="63">
        <f>'Posterior Probabilities '!C12</f>
        <v>1</v>
      </c>
      <c r="M10" s="187">
        <v>1.3336882000000001</v>
      </c>
      <c r="N10" s="188">
        <v>84.011790000000005</v>
      </c>
      <c r="O10" s="188">
        <v>170.05690000000001</v>
      </c>
      <c r="P10" s="189">
        <f t="shared" si="1"/>
        <v>1</v>
      </c>
      <c r="Q10" s="192">
        <f>'Posterior Probabilities '!H12</f>
        <v>0.17580840769522582</v>
      </c>
      <c r="R10" s="194">
        <f t="shared" si="2"/>
        <v>1.1578797923047743</v>
      </c>
      <c r="S10" s="194">
        <f>'Posterior Probabilities '!K12</f>
        <v>82.853910220266485</v>
      </c>
      <c r="T10" s="193">
        <f t="shared" si="3"/>
        <v>1.1578797797335199</v>
      </c>
    </row>
    <row r="11" spans="1:20" x14ac:dyDescent="0.25">
      <c r="F11" s="63">
        <v>8</v>
      </c>
      <c r="G11" s="183">
        <f>MMULT(Iris_Data!$B9:$E9,Classify!B$4:B$7)+B$8</f>
        <v>83.485482615372476</v>
      </c>
      <c r="H11" s="183">
        <f>MMULT(Iris_Data!$B9:$E9,Classify!C$4:C$7)+C$8</f>
        <v>38.788993647847391</v>
      </c>
      <c r="I11" s="183">
        <f>MMULT(Iris_Data!$B9:$E9,Classify!D$4:D$7)+D$8</f>
        <v>-6.2434842933585344</v>
      </c>
      <c r="J11" s="63">
        <f t="shared" si="0"/>
        <v>1</v>
      </c>
      <c r="K11" s="63">
        <f>'Posterior Probabilities '!D13</f>
        <v>1</v>
      </c>
      <c r="L11" s="63">
        <f>'Posterior Probabilities '!C13</f>
        <v>1</v>
      </c>
      <c r="M11" s="187">
        <v>0.1174084</v>
      </c>
      <c r="N11" s="188">
        <v>89.510385999999997</v>
      </c>
      <c r="O11" s="188">
        <v>179.57534000000001</v>
      </c>
      <c r="P11" s="189">
        <f t="shared" si="1"/>
        <v>1</v>
      </c>
      <c r="Q11" s="192">
        <f>'Posterior Probabilities '!H13</f>
        <v>5.1428525773170128E-2</v>
      </c>
      <c r="R11" s="194">
        <f t="shared" si="2"/>
        <v>6.5979874226829868E-2</v>
      </c>
      <c r="S11" s="194">
        <f>'Posterior Probabilities '!K13</f>
        <v>89.444406460823444</v>
      </c>
      <c r="T11" s="193">
        <f t="shared" si="3"/>
        <v>6.5979539176552748E-2</v>
      </c>
    </row>
    <row r="12" spans="1:20" x14ac:dyDescent="0.25">
      <c r="F12" s="63">
        <v>9</v>
      </c>
      <c r="G12" s="183">
        <f>MMULT(Iris_Data!$B10:$E10,Classify!B$4:B$7)+B$8</f>
        <v>59.20811123611891</v>
      </c>
      <c r="H12" s="183">
        <f>MMULT(Iris_Data!$B10:$E10,Classify!C$4:C$7)+C$8</f>
        <v>25.312668190160409</v>
      </c>
      <c r="I12" s="183">
        <f>MMULT(Iris_Data!$B10:$E10,Classify!D$4:D$7)+D$8</f>
        <v>-16.830287993015304</v>
      </c>
      <c r="J12" s="63">
        <f t="shared" si="0"/>
        <v>1</v>
      </c>
      <c r="K12" s="63">
        <f>'Posterior Probabilities '!D14</f>
        <v>1</v>
      </c>
      <c r="L12" s="63">
        <f>'Posterior Probabilities '!C14</f>
        <v>1</v>
      </c>
      <c r="M12" s="187">
        <v>3.8501173</v>
      </c>
      <c r="N12" s="188">
        <v>71.641002999999998</v>
      </c>
      <c r="O12" s="188">
        <v>155.92692</v>
      </c>
      <c r="P12" s="189">
        <f t="shared" si="1"/>
        <v>1</v>
      </c>
      <c r="Q12" s="192">
        <f>'Posterior Probabilities '!H14</f>
        <v>2.6099400371749213</v>
      </c>
      <c r="R12" s="194">
        <f t="shared" si="2"/>
        <v>1.2401772628250787</v>
      </c>
      <c r="S12" s="194">
        <f>'Posterior Probabilities '!K14</f>
        <v>70.400826129093034</v>
      </c>
      <c r="T12" s="193">
        <f t="shared" si="3"/>
        <v>1.2401768709069643</v>
      </c>
    </row>
    <row r="13" spans="1:20" x14ac:dyDescent="0.25">
      <c r="F13" s="63">
        <v>10</v>
      </c>
      <c r="G13" s="183">
        <f>MMULT(Iris_Data!$B11:$E11,Classify!B$4:B$7)+B$8</f>
        <v>75.794545872559937</v>
      </c>
      <c r="H13" s="183">
        <f>MMULT(Iris_Data!$B11:$E11,Classify!C$4:C$7)+C$8</f>
        <v>34.453996869014162</v>
      </c>
      <c r="I13" s="183">
        <f>MMULT(Iris_Data!$B11:$E11,Classify!D$4:D$7)+D$8</f>
        <v>-10.701564377700791</v>
      </c>
      <c r="J13" s="63">
        <f t="shared" si="0"/>
        <v>1</v>
      </c>
      <c r="K13" s="63">
        <f>'Posterior Probabilities '!D15</f>
        <v>1</v>
      </c>
      <c r="L13" s="63">
        <f>'Posterior Probabilities '!C15</f>
        <v>1</v>
      </c>
      <c r="M13" s="187">
        <v>1.4419412</v>
      </c>
      <c r="N13" s="188">
        <v>84.123039000000006</v>
      </c>
      <c r="O13" s="188">
        <v>174.43415999999999</v>
      </c>
      <c r="P13" s="189">
        <f t="shared" si="1"/>
        <v>1</v>
      </c>
      <c r="Q13" s="192">
        <f>'Posterior Probabilities '!H15</f>
        <v>1.4212766056695798</v>
      </c>
      <c r="R13" s="194">
        <f t="shared" si="2"/>
        <v>2.0664594330420227E-2</v>
      </c>
      <c r="S13" s="194">
        <f>'Posterior Probabilities '!K15</f>
        <v>84.102374612760997</v>
      </c>
      <c r="T13" s="193">
        <f t="shared" si="3"/>
        <v>2.0664387239008875E-2</v>
      </c>
    </row>
    <row r="14" spans="1:20" x14ac:dyDescent="0.25">
      <c r="F14" s="63">
        <v>11</v>
      </c>
      <c r="G14" s="183">
        <f>MMULT(Iris_Data!$B12:$E12,Classify!B$4:B$7)+B$8</f>
        <v>99.97951045321831</v>
      </c>
      <c r="H14" s="183">
        <f>MMULT(Iris_Data!$B12:$E12,Classify!C$4:C$7)+C$8</f>
        <v>47.19003022945121</v>
      </c>
      <c r="I14" s="183">
        <f>MMULT(Iris_Data!$B12:$E12,Classify!D$4:D$7)+D$8</f>
        <v>-0.15956081222569196</v>
      </c>
      <c r="J14" s="63">
        <f t="shared" si="0"/>
        <v>1</v>
      </c>
      <c r="K14" s="63">
        <f>'Posterior Probabilities '!D16</f>
        <v>1</v>
      </c>
      <c r="L14" s="63">
        <f>'Posterior Probabilities '!C16</f>
        <v>1</v>
      </c>
      <c r="M14" s="187">
        <v>1.5990963</v>
      </c>
      <c r="N14" s="188">
        <v>107.17806</v>
      </c>
      <c r="O14" s="188">
        <v>201.87724</v>
      </c>
      <c r="P14" s="189">
        <f t="shared" si="1"/>
        <v>1</v>
      </c>
      <c r="Q14" s="192">
        <f>'Posterior Probabilities '!H16</f>
        <v>0.81058596572877728</v>
      </c>
      <c r="R14" s="194">
        <f t="shared" si="2"/>
        <v>0.78851033427122275</v>
      </c>
      <c r="S14" s="194">
        <f>'Posterior Probabilities '!K16</f>
        <v>106.38954641326215</v>
      </c>
      <c r="T14" s="193">
        <f t="shared" si="3"/>
        <v>0.78851358673784944</v>
      </c>
    </row>
    <row r="15" spans="1:20" x14ac:dyDescent="0.25">
      <c r="F15" s="63">
        <v>12</v>
      </c>
      <c r="G15" s="183">
        <f>MMULT(Iris_Data!$B13:$E13,Classify!B$4:B$7)+B$8</f>
        <v>77.133585368493229</v>
      </c>
      <c r="H15" s="183">
        <f>MMULT(Iris_Data!$B13:$E13,Classify!C$4:C$7)+C$8</f>
        <v>36.170496926056501</v>
      </c>
      <c r="I15" s="183">
        <f>MMULT(Iris_Data!$B13:$E13,Classify!D$4:D$7)+D$8</f>
        <v>-7.4559995947596747</v>
      </c>
      <c r="J15" s="63">
        <f t="shared" si="0"/>
        <v>1</v>
      </c>
      <c r="K15" s="63">
        <f>'Posterior Probabilities '!D17</f>
        <v>1</v>
      </c>
      <c r="L15" s="63">
        <f>'Posterior Probabilities '!C17</f>
        <v>1</v>
      </c>
      <c r="M15" s="187">
        <v>1.4142513999999999</v>
      </c>
      <c r="N15" s="188">
        <v>83.340428000000003</v>
      </c>
      <c r="O15" s="188">
        <v>170.59342000000001</v>
      </c>
      <c r="P15" s="189">
        <f t="shared" si="1"/>
        <v>1</v>
      </c>
      <c r="Q15" s="192">
        <f>'Posterior Probabilities '!H17</f>
        <v>0.2562609398486963</v>
      </c>
      <c r="R15" s="194">
        <f t="shared" si="2"/>
        <v>1.1579904601513036</v>
      </c>
      <c r="S15" s="194">
        <f>'Posterior Probabilities '!K17</f>
        <v>82.182437824723834</v>
      </c>
      <c r="T15" s="193">
        <f t="shared" si="3"/>
        <v>1.1579901752761685</v>
      </c>
    </row>
    <row r="16" spans="1:20" x14ac:dyDescent="0.25">
      <c r="F16" s="63">
        <v>13</v>
      </c>
      <c r="G16" s="183">
        <f>MMULT(Iris_Data!$B14:$E14,Classify!B$4:B$7)+B$8</f>
        <v>72.72440605300342</v>
      </c>
      <c r="H16" s="183">
        <f>MMULT(Iris_Data!$B14:$E14,Classify!C$4:C$7)+C$8</f>
        <v>31.655779884264348</v>
      </c>
      <c r="I16" s="183">
        <f>MMULT(Iris_Data!$B14:$E14,Classify!D$4:D$7)+D$8</f>
        <v>-13.591331735639571</v>
      </c>
      <c r="J16" s="63">
        <f t="shared" si="0"/>
        <v>1</v>
      </c>
      <c r="K16" s="63">
        <f>'Posterior Probabilities '!D18</f>
        <v>1</v>
      </c>
      <c r="L16" s="63">
        <f>'Posterior Probabilities '!C18</f>
        <v>1</v>
      </c>
      <c r="M16" s="187">
        <v>1.8033253</v>
      </c>
      <c r="N16" s="188">
        <v>83.940578000000002</v>
      </c>
      <c r="O16" s="188">
        <v>174.4348</v>
      </c>
      <c r="P16" s="189">
        <f t="shared" si="1"/>
        <v>1</v>
      </c>
      <c r="Q16" s="192">
        <f>'Posterior Probabilities '!H18</f>
        <v>1.7381102796361525</v>
      </c>
      <c r="R16" s="194">
        <f t="shared" si="2"/>
        <v>6.521502036384752E-2</v>
      </c>
      <c r="S16" s="194">
        <f>'Posterior Probabilities '!K18</f>
        <v>83.875362617113908</v>
      </c>
      <c r="T16" s="193">
        <f t="shared" si="3"/>
        <v>6.5215382886094631E-2</v>
      </c>
    </row>
    <row r="17" spans="6:20" x14ac:dyDescent="0.25">
      <c r="F17" s="63">
        <v>14</v>
      </c>
      <c r="G17" s="183">
        <f>MMULT(Iris_Data!$B15:$E15,Classify!B$4:B$7)+B$8</f>
        <v>65.881514398426148</v>
      </c>
      <c r="H17" s="183">
        <f>MMULT(Iris_Data!$B15:$E15,Classify!C$4:C$7)+C$8</f>
        <v>22.243240065996758</v>
      </c>
      <c r="I17" s="183">
        <f>MMULT(Iris_Data!$B15:$E15,Classify!D$4:D$7)+D$8</f>
        <v>-23.644219724587359</v>
      </c>
      <c r="J17" s="63">
        <f t="shared" si="0"/>
        <v>1</v>
      </c>
      <c r="K17" s="63">
        <f>'Posterior Probabilities '!D19</f>
        <v>1</v>
      </c>
      <c r="L17" s="63">
        <f>'Posterior Probabilities '!C19</f>
        <v>1</v>
      </c>
      <c r="M17" s="187">
        <v>2.3655910000000002</v>
      </c>
      <c r="N17" s="188">
        <v>89.642139999999998</v>
      </c>
      <c r="O17" s="188">
        <v>181.41705999999999</v>
      </c>
      <c r="P17" s="189">
        <f t="shared" si="1"/>
        <v>1</v>
      </c>
      <c r="Q17" s="192">
        <f>'Posterior Probabilities '!H19</f>
        <v>1.0428526160362341</v>
      </c>
      <c r="R17" s="194">
        <f t="shared" si="2"/>
        <v>1.3227383839637661</v>
      </c>
      <c r="S17" s="194">
        <f>'Posterior Probabilities '!K19</f>
        <v>88.31940128089623</v>
      </c>
      <c r="T17" s="193">
        <f t="shared" si="3"/>
        <v>1.3227387191037678</v>
      </c>
    </row>
    <row r="18" spans="6:20" x14ac:dyDescent="0.25">
      <c r="F18" s="63">
        <v>15</v>
      </c>
      <c r="G18" s="183">
        <f>MMULT(Iris_Data!$B16:$E16,Classify!B$4:B$7)+B$8</f>
        <v>121.40272999794821</v>
      </c>
      <c r="H18" s="183">
        <f>MMULT(Iris_Data!$B16:$E16,Classify!C$4:C$7)+C$8</f>
        <v>54.027631530805721</v>
      </c>
      <c r="I18" s="183">
        <f>MMULT(Iris_Data!$B16:$E16,Classify!D$4:D$7)+D$8</f>
        <v>2.0943991768462524</v>
      </c>
      <c r="J18" s="63">
        <f t="shared" si="0"/>
        <v>1</v>
      </c>
      <c r="K18" s="63">
        <f>'Posterior Probabilities '!D20</f>
        <v>1</v>
      </c>
      <c r="L18" s="63">
        <f>'Posterior Probabilities '!C20</f>
        <v>1</v>
      </c>
      <c r="M18" s="187">
        <v>10.647256</v>
      </c>
      <c r="N18" s="188">
        <v>145.39744999999999</v>
      </c>
      <c r="O18" s="188">
        <v>249.26392000000001</v>
      </c>
      <c r="P18" s="189">
        <f t="shared" si="1"/>
        <v>1</v>
      </c>
      <c r="Q18" s="192">
        <f>'Posterior Probabilities '!H20</f>
        <v>6.9067575071642571</v>
      </c>
      <c r="R18" s="194">
        <f t="shared" si="2"/>
        <v>3.7404984928357434</v>
      </c>
      <c r="S18" s="194">
        <f>'Posterior Probabilities '!K20</f>
        <v>141.65695444144615</v>
      </c>
      <c r="T18" s="193">
        <f t="shared" si="3"/>
        <v>3.740495558553846</v>
      </c>
    </row>
    <row r="19" spans="6:20" x14ac:dyDescent="0.25">
      <c r="F19" s="63">
        <v>16</v>
      </c>
      <c r="G19" s="183">
        <f>MMULT(Iris_Data!$B17:$E17,Classify!B$4:B$7)+B$8</f>
        <v>120.07458766069449</v>
      </c>
      <c r="H19" s="183">
        <f>MMULT(Iris_Data!$B17:$E17,Classify!C$4:C$7)+C$8</f>
        <v>58.137095678451075</v>
      </c>
      <c r="I19" s="183">
        <f>MMULT(Iris_Data!$B17:$E17,Classify!D$4:D$7)+D$8</f>
        <v>10.369712217043954</v>
      </c>
      <c r="J19" s="63">
        <f t="shared" si="0"/>
        <v>1</v>
      </c>
      <c r="K19" s="63">
        <f>'Posterior Probabilities '!D21</f>
        <v>1</v>
      </c>
      <c r="L19" s="63">
        <f>'Posterior Probabilities '!C21</f>
        <v>1</v>
      </c>
      <c r="M19" s="187">
        <v>9.9923298999999997</v>
      </c>
      <c r="N19" s="188">
        <v>133.86731</v>
      </c>
      <c r="O19" s="188">
        <v>229.40208000000001</v>
      </c>
      <c r="P19" s="189">
        <f t="shared" si="1"/>
        <v>1</v>
      </c>
      <c r="Q19" s="192">
        <f>'Posterior Probabilities '!H21</f>
        <v>8.7673031117221178</v>
      </c>
      <c r="R19" s="194">
        <f t="shared" si="2"/>
        <v>1.2250267882778818</v>
      </c>
      <c r="S19" s="194">
        <f>'Posterior Probabilities '!K21</f>
        <v>132.64228707620873</v>
      </c>
      <c r="T19" s="193">
        <f t="shared" si="3"/>
        <v>1.225022923791272</v>
      </c>
    </row>
    <row r="20" spans="6:20" x14ac:dyDescent="0.25">
      <c r="F20" s="63">
        <v>17</v>
      </c>
      <c r="G20" s="183">
        <f>MMULT(Iris_Data!$B18:$E18,Classify!B$4:B$7)+B$8</f>
        <v>104.50353020061247</v>
      </c>
      <c r="H20" s="183">
        <f>MMULT(Iris_Data!$B18:$E18,Classify!C$4:C$7)+C$8</f>
        <v>48.849087850158654</v>
      </c>
      <c r="I20" s="183">
        <f>MMULT(Iris_Data!$B18:$E18,Classify!D$4:D$7)+D$8</f>
        <v>2.2400087181656971</v>
      </c>
      <c r="J20" s="63">
        <f t="shared" si="0"/>
        <v>1</v>
      </c>
      <c r="K20" s="63">
        <f>'Posterior Probabilities '!D22</f>
        <v>1</v>
      </c>
      <c r="L20" s="63">
        <f>'Posterior Probabilities '!C22</f>
        <v>1</v>
      </c>
      <c r="M20" s="187">
        <v>4.4185642999999999</v>
      </c>
      <c r="N20" s="188">
        <v>115.72745</v>
      </c>
      <c r="O20" s="188">
        <v>208.94560999999999</v>
      </c>
      <c r="P20" s="189">
        <f t="shared" si="1"/>
        <v>1</v>
      </c>
      <c r="Q20" s="192">
        <f>'Posterior Probabilities '!H22</f>
        <v>3.5726116766389167</v>
      </c>
      <c r="R20" s="194">
        <f t="shared" si="2"/>
        <v>0.84595262336108323</v>
      </c>
      <c r="S20" s="194">
        <f>'Posterior Probabilities '!K22</f>
        <v>114.8814963775451</v>
      </c>
      <c r="T20" s="193">
        <f t="shared" si="3"/>
        <v>0.8459536224548998</v>
      </c>
    </row>
    <row r="21" spans="6:20" x14ac:dyDescent="0.25">
      <c r="F21" s="63">
        <v>18</v>
      </c>
      <c r="G21" s="183">
        <f>MMULT(Iris_Data!$B19:$E19,Classify!B$4:B$7)+B$8</f>
        <v>88.101909161361803</v>
      </c>
      <c r="H21" s="183">
        <f>MMULT(Iris_Data!$B19:$E19,Classify!C$4:C$7)+C$8</f>
        <v>41.188343365804784</v>
      </c>
      <c r="I21" s="183">
        <f>MMULT(Iris_Data!$B19:$E19,Classify!D$4:D$7)+D$8</f>
        <v>-3.7991146287854747</v>
      </c>
      <c r="J21" s="63">
        <f t="shared" si="0"/>
        <v>1</v>
      </c>
      <c r="K21" s="63">
        <f>'Posterior Probabilities '!D23</f>
        <v>1</v>
      </c>
      <c r="L21" s="63">
        <f>'Posterior Probabilities '!C23</f>
        <v>1</v>
      </c>
      <c r="M21" s="187">
        <v>0.36694320000000002</v>
      </c>
      <c r="N21" s="188">
        <v>94.194074999999998</v>
      </c>
      <c r="O21" s="188">
        <v>184.16899000000001</v>
      </c>
      <c r="P21" s="189">
        <f t="shared" si="1"/>
        <v>1</v>
      </c>
      <c r="Q21" s="192">
        <f>'Posterior Probabilities '!H23</f>
        <v>0.16629560558316803</v>
      </c>
      <c r="R21" s="194">
        <f t="shared" si="2"/>
        <v>0.200647594416832</v>
      </c>
      <c r="S21" s="194">
        <f>'Posterior Probabilities '!K23</f>
        <v>93.993427196696516</v>
      </c>
      <c r="T21" s="193">
        <f t="shared" si="3"/>
        <v>0.20064780330348242</v>
      </c>
    </row>
    <row r="22" spans="6:20" x14ac:dyDescent="0.25">
      <c r="F22" s="63">
        <v>19</v>
      </c>
      <c r="G22" s="183">
        <f>MMULT(Iris_Data!$B20:$E20,Classify!B$4:B$7)+B$8</f>
        <v>104.37557863690809</v>
      </c>
      <c r="H22" s="183">
        <f>MMULT(Iris_Data!$B20:$E20,Classify!C$4:C$7)+C$8</f>
        <v>54.292457042865195</v>
      </c>
      <c r="I22" s="183">
        <f>MMULT(Iris_Data!$B20:$E20,Classify!D$4:D$7)+D$8</f>
        <v>8.6039421431630103</v>
      </c>
      <c r="J22" s="63">
        <f t="shared" si="0"/>
        <v>1</v>
      </c>
      <c r="K22" s="63">
        <f>'Posterior Probabilities '!D24</f>
        <v>1</v>
      </c>
      <c r="L22" s="63">
        <f>'Posterior Probabilities '!C24</f>
        <v>1</v>
      </c>
      <c r="M22" s="187">
        <v>2.5325970999999998</v>
      </c>
      <c r="N22" s="188">
        <v>102.69884</v>
      </c>
      <c r="O22" s="188">
        <v>194.07587000000001</v>
      </c>
      <c r="P22" s="189">
        <f t="shared" si="1"/>
        <v>1</v>
      </c>
      <c r="Q22" s="192">
        <f>'Posterior Probabilities '!H24</f>
        <v>0.78929729656708714</v>
      </c>
      <c r="R22" s="194">
        <f t="shared" si="2"/>
        <v>1.7432998034329126</v>
      </c>
      <c r="S22" s="194">
        <f>'Posterior Probabilities '!K24</f>
        <v>100.95554048465132</v>
      </c>
      <c r="T22" s="193">
        <f t="shared" si="3"/>
        <v>1.7432995153486814</v>
      </c>
    </row>
    <row r="23" spans="6:20" x14ac:dyDescent="0.25">
      <c r="F23" s="63">
        <v>20</v>
      </c>
      <c r="G23" s="183">
        <f>MMULT(Iris_Data!$B21:$E21,Classify!B$4:B$7)+B$8</f>
        <v>93.5352064077439</v>
      </c>
      <c r="H23" s="183">
        <f>MMULT(Iris_Data!$B21:$E21,Classify!C$4:C$7)+C$8</f>
        <v>43.831241410410371</v>
      </c>
      <c r="I23" s="183">
        <f>MMULT(Iris_Data!$B21:$E21,Classify!D$4:D$7)+D$8</f>
        <v>-1.4168762478085171</v>
      </c>
      <c r="J23" s="63">
        <f t="shared" si="0"/>
        <v>1</v>
      </c>
      <c r="K23" s="63">
        <f>'Posterior Probabilities '!D25</f>
        <v>1</v>
      </c>
      <c r="L23" s="63">
        <f>'Posterior Probabilities '!C25</f>
        <v>1</v>
      </c>
      <c r="M23" s="187">
        <v>1.4696446999999999</v>
      </c>
      <c r="N23" s="188">
        <v>100.87757000000001</v>
      </c>
      <c r="O23" s="188">
        <v>191.37380999999999</v>
      </c>
      <c r="P23" s="189">
        <f t="shared" si="1"/>
        <v>1</v>
      </c>
      <c r="Q23" s="192">
        <f>'Posterior Probabilities '!H25</f>
        <v>1.0271893635672829</v>
      </c>
      <c r="R23" s="194">
        <f t="shared" si="2"/>
        <v>0.44245533643271706</v>
      </c>
      <c r="S23" s="194">
        <f>'Posterior Probabilities '!K25</f>
        <v>100.43511935823526</v>
      </c>
      <c r="T23" s="193">
        <f t="shared" si="3"/>
        <v>0.44245064176475069</v>
      </c>
    </row>
    <row r="24" spans="6:20" x14ac:dyDescent="0.25">
      <c r="F24" s="63">
        <v>21</v>
      </c>
      <c r="G24" s="183">
        <f>MMULT(Iris_Data!$B22:$E22,Classify!B$4:B$7)+B$8</f>
        <v>89.617021499952116</v>
      </c>
      <c r="H24" s="183">
        <f>MMULT(Iris_Data!$B22:$E22,Classify!C$4:C$7)+C$8</f>
        <v>46.110567465094888</v>
      </c>
      <c r="I24" s="183">
        <f>MMULT(Iris_Data!$B22:$E22,Classify!D$4:D$7)+D$8</f>
        <v>1.2881642988582342</v>
      </c>
      <c r="J24" s="63">
        <f t="shared" si="0"/>
        <v>1</v>
      </c>
      <c r="K24" s="63">
        <f>'Posterior Probabilities '!D26</f>
        <v>1</v>
      </c>
      <c r="L24" s="63">
        <f>'Posterior Probabilities '!C26</f>
        <v>1</v>
      </c>
      <c r="M24" s="187">
        <v>1.0548697</v>
      </c>
      <c r="N24" s="188">
        <v>88.067778000000004</v>
      </c>
      <c r="O24" s="188">
        <v>177.71258</v>
      </c>
      <c r="P24" s="189">
        <f t="shared" si="1"/>
        <v>1</v>
      </c>
      <c r="Q24" s="192">
        <f>'Posterior Probabilities '!H26</f>
        <v>0.1750966317525626</v>
      </c>
      <c r="R24" s="194">
        <f t="shared" si="2"/>
        <v>0.8797730682474374</v>
      </c>
      <c r="S24" s="194">
        <f>'Posterior Probabilities '!K26</f>
        <v>87.1880047014658</v>
      </c>
      <c r="T24" s="193">
        <f t="shared" si="3"/>
        <v>0.87977329853420372</v>
      </c>
    </row>
    <row r="25" spans="6:20" x14ac:dyDescent="0.25">
      <c r="F25" s="63">
        <v>22</v>
      </c>
      <c r="G25" s="183">
        <f>MMULT(Iris_Data!$B23:$E23,Classify!B$4:B$7)+B$8</f>
        <v>89.436578280028428</v>
      </c>
      <c r="H25" s="183">
        <f>MMULT(Iris_Data!$B23:$E23,Classify!C$4:C$7)+C$8</f>
        <v>43.767413346721071</v>
      </c>
      <c r="I25" s="183">
        <f>MMULT(Iris_Data!$B23:$E23,Classify!D$4:D$7)+D$8</f>
        <v>0.32250709232526731</v>
      </c>
      <c r="J25" s="63">
        <f t="shared" si="0"/>
        <v>1</v>
      </c>
      <c r="K25" s="63">
        <f>'Posterior Probabilities '!D27</f>
        <v>1</v>
      </c>
      <c r="L25" s="63">
        <f>'Posterior Probabilities '!C27</f>
        <v>1</v>
      </c>
      <c r="M25" s="187">
        <v>1.0068931999999999</v>
      </c>
      <c r="N25" s="188">
        <v>92.345223000000004</v>
      </c>
      <c r="O25" s="188">
        <v>179.23504</v>
      </c>
      <c r="P25" s="189">
        <f t="shared" si="1"/>
        <v>1</v>
      </c>
      <c r="Q25" s="192">
        <f>'Posterior Probabilities '!H27</f>
        <v>0.9861719085797942</v>
      </c>
      <c r="R25" s="194">
        <f t="shared" si="2"/>
        <v>2.0721291420205734E-2</v>
      </c>
      <c r="S25" s="194">
        <f>'Posterior Probabilities '!K27</f>
        <v>92.324501775194719</v>
      </c>
      <c r="T25" s="193">
        <f t="shared" si="3"/>
        <v>2.0721224805285487E-2</v>
      </c>
    </row>
    <row r="26" spans="6:20" x14ac:dyDescent="0.25">
      <c r="F26" s="63">
        <v>23</v>
      </c>
      <c r="G26" s="183">
        <f>MMULT(Iris_Data!$B24:$E24,Classify!B$4:B$7)+B$8</f>
        <v>87.000709536794702</v>
      </c>
      <c r="H26" s="183">
        <f>MMULT(Iris_Data!$B24:$E24,Classify!C$4:C$7)+C$8</f>
        <v>31.318486517810058</v>
      </c>
      <c r="I26" s="183">
        <f>MMULT(Iris_Data!$B24:$E24,Classify!D$4:D$7)+D$8</f>
        <v>-16.868040455220651</v>
      </c>
      <c r="J26" s="63">
        <f t="shared" si="0"/>
        <v>1</v>
      </c>
      <c r="K26" s="63">
        <f>'Posterior Probabilities '!D28</f>
        <v>1</v>
      </c>
      <c r="L26" s="63">
        <f>'Posterior Probabilities '!C28</f>
        <v>1</v>
      </c>
      <c r="M26" s="187">
        <v>2.2864244</v>
      </c>
      <c r="N26" s="188">
        <v>113.65087</v>
      </c>
      <c r="O26" s="188">
        <v>210.02392</v>
      </c>
      <c r="P26" s="189">
        <f t="shared" si="1"/>
        <v>1</v>
      </c>
      <c r="Q26" s="192">
        <f>'Posterior Probabilities '!H28</f>
        <v>1.591129342059916</v>
      </c>
      <c r="R26" s="194">
        <f t="shared" si="2"/>
        <v>0.69529505794008406</v>
      </c>
      <c r="S26" s="194">
        <f>'Posterior Probabilities '!K28</f>
        <v>112.95557538003037</v>
      </c>
      <c r="T26" s="193">
        <f t="shared" si="3"/>
        <v>0.69529461996962993</v>
      </c>
    </row>
    <row r="27" spans="6:20" x14ac:dyDescent="0.25">
      <c r="F27" s="63">
        <v>24</v>
      </c>
      <c r="G27" s="183">
        <f>MMULT(Iris_Data!$B25:$E25,Classify!B$4:B$7)+B$8</f>
        <v>74.975461199046791</v>
      </c>
      <c r="H27" s="183">
        <f>MMULT(Iris_Data!$B25:$E25,Classify!C$4:C$7)+C$8</f>
        <v>42.624122518675463</v>
      </c>
      <c r="I27" s="183">
        <f>MMULT(Iris_Data!$B25:$E25,Classify!D$4:D$7)+D$8</f>
        <v>3.5096155435429921</v>
      </c>
      <c r="J27" s="63">
        <f t="shared" si="0"/>
        <v>1</v>
      </c>
      <c r="K27" s="63">
        <f>'Posterior Probabilities '!D29</f>
        <v>1</v>
      </c>
      <c r="L27" s="63">
        <f>'Posterior Probabilities '!C29</f>
        <v>1</v>
      </c>
      <c r="M27" s="187">
        <v>2.7690372000000001</v>
      </c>
      <c r="N27" s="188">
        <v>67.471715000000003</v>
      </c>
      <c r="O27" s="188">
        <v>145.70072999999999</v>
      </c>
      <c r="P27" s="189">
        <f t="shared" si="1"/>
        <v>1</v>
      </c>
      <c r="Q27" s="192">
        <f>'Posterior Probabilities '!H29</f>
        <v>1.8896972294174228</v>
      </c>
      <c r="R27" s="194">
        <f t="shared" si="2"/>
        <v>0.87933997058257729</v>
      </c>
      <c r="S27" s="194">
        <f>'Posterior Probabilities '!K29</f>
        <v>66.592374590159167</v>
      </c>
      <c r="T27" s="193">
        <f t="shared" si="3"/>
        <v>0.87934040984083595</v>
      </c>
    </row>
    <row r="28" spans="6:20" x14ac:dyDescent="0.25">
      <c r="F28" s="63">
        <v>25</v>
      </c>
      <c r="G28" s="183">
        <f>MMULT(Iris_Data!$B26:$E26,Classify!B$4:B$7)+B$8</f>
        <v>72.20439366160916</v>
      </c>
      <c r="H28" s="183">
        <f>MMULT(Iris_Data!$B26:$E26,Classify!C$4:C$7)+C$8</f>
        <v>37.733932206305781</v>
      </c>
      <c r="I28" s="183">
        <f>MMULT(Iris_Data!$B26:$E26,Classify!D$4:D$7)+D$8</f>
        <v>-3.6260361026987766</v>
      </c>
      <c r="J28" s="63">
        <f t="shared" si="0"/>
        <v>1</v>
      </c>
      <c r="K28" s="63">
        <f>'Posterior Probabilities '!D30</f>
        <v>1</v>
      </c>
      <c r="L28" s="63">
        <f>'Posterior Probabilities '!C30</f>
        <v>1</v>
      </c>
      <c r="M28" s="187">
        <v>5.2821907000000001</v>
      </c>
      <c r="N28" s="188">
        <v>74.223113999999995</v>
      </c>
      <c r="O28" s="188">
        <v>156.94305</v>
      </c>
      <c r="P28" s="189">
        <f t="shared" si="1"/>
        <v>1</v>
      </c>
      <c r="Q28" s="192">
        <f>'Posterior Probabilities '!H30</f>
        <v>1.464947472291027</v>
      </c>
      <c r="R28" s="194">
        <f t="shared" si="2"/>
        <v>3.817243227708973</v>
      </c>
      <c r="S28" s="194">
        <f>'Posterior Probabilities '!K30</f>
        <v>70.405870382900702</v>
      </c>
      <c r="T28" s="193">
        <f t="shared" si="3"/>
        <v>3.8172436170992938</v>
      </c>
    </row>
    <row r="29" spans="6:20" x14ac:dyDescent="0.25">
      <c r="F29" s="63">
        <v>26</v>
      </c>
      <c r="G29" s="183">
        <f>MMULT(Iris_Data!$B27:$E27,Classify!B$4:B$7)+B$8</f>
        <v>72.407270514842068</v>
      </c>
      <c r="H29" s="183">
        <f>MMULT(Iris_Data!$B27:$E27,Classify!C$4:C$7)+C$8</f>
        <v>36.48113480634494</v>
      </c>
      <c r="I29" s="183">
        <f>MMULT(Iris_Data!$B27:$E27,Classify!D$4:D$7)+D$8</f>
        <v>-6.4409416408360016</v>
      </c>
      <c r="J29" s="63">
        <f t="shared" si="0"/>
        <v>1</v>
      </c>
      <c r="K29" s="63">
        <f>'Posterior Probabilities '!D31</f>
        <v>1</v>
      </c>
      <c r="L29" s="63">
        <f>'Posterior Probabilities '!C31</f>
        <v>1</v>
      </c>
      <c r="M29" s="187">
        <v>2.4034282999999999</v>
      </c>
      <c r="N29" s="188">
        <v>74.255700000000004</v>
      </c>
      <c r="O29" s="188">
        <v>160.09985</v>
      </c>
      <c r="P29" s="189">
        <f t="shared" si="1"/>
        <v>1</v>
      </c>
      <c r="Q29" s="192">
        <f>'Posterior Probabilities '!H31</f>
        <v>2.1053029834360624</v>
      </c>
      <c r="R29" s="194">
        <f t="shared" si="2"/>
        <v>0.29812531656393748</v>
      </c>
      <c r="S29" s="194">
        <f>'Posterior Probabilities '!K31</f>
        <v>73.957574400429237</v>
      </c>
      <c r="T29" s="193">
        <f t="shared" si="3"/>
        <v>0.29812559957076701</v>
      </c>
    </row>
    <row r="30" spans="6:20" x14ac:dyDescent="0.25">
      <c r="F30" s="63">
        <v>27</v>
      </c>
      <c r="G30" s="183">
        <f>MMULT(Iris_Data!$B28:$E28,Classify!B$4:B$7)+B$8</f>
        <v>78.362736556764716</v>
      </c>
      <c r="H30" s="183">
        <f>MMULT(Iris_Data!$B28:$E28,Classify!C$4:C$7)+C$8</f>
        <v>40.596984581344671</v>
      </c>
      <c r="I30" s="183">
        <f>MMULT(Iris_Data!$B28:$E28,Classify!D$4:D$7)+D$8</f>
        <v>-0.75100719332179722</v>
      </c>
      <c r="J30" s="63">
        <f t="shared" si="0"/>
        <v>1</v>
      </c>
      <c r="K30" s="63">
        <f>'Posterior Probabilities '!D32</f>
        <v>1</v>
      </c>
      <c r="L30" s="63">
        <f>'Posterior Probabilities '!C32</f>
        <v>1</v>
      </c>
      <c r="M30" s="187">
        <v>0.8496766</v>
      </c>
      <c r="N30" s="188">
        <v>76.381180999999998</v>
      </c>
      <c r="O30" s="188">
        <v>159.07715999999999</v>
      </c>
      <c r="P30" s="189">
        <f t="shared" si="1"/>
        <v>1</v>
      </c>
      <c r="Q30" s="192">
        <f>'Posterior Probabilities '!H32</f>
        <v>0.67691481280437971</v>
      </c>
      <c r="R30" s="194">
        <f t="shared" si="2"/>
        <v>0.1727617871956203</v>
      </c>
      <c r="S30" s="194">
        <f>'Posterior Probabilities '!K32</f>
        <v>76.20841876364436</v>
      </c>
      <c r="T30" s="193">
        <f t="shared" si="3"/>
        <v>0.17276223635563781</v>
      </c>
    </row>
    <row r="31" spans="6:20" x14ac:dyDescent="0.25">
      <c r="F31" s="63">
        <v>28</v>
      </c>
      <c r="G31" s="183">
        <f>MMULT(Iris_Data!$B29:$E29,Classify!B$4:B$7)+B$8</f>
        <v>90.553103009515908</v>
      </c>
      <c r="H31" s="183">
        <f>MMULT(Iris_Data!$B29:$E29,Classify!C$4:C$7)+C$8</f>
        <v>42.63588644678444</v>
      </c>
      <c r="I31" s="183">
        <f>MMULT(Iris_Data!$B29:$E29,Classify!D$4:D$7)+D$8</f>
        <v>-3.3857865333960007</v>
      </c>
      <c r="J31" s="63">
        <f t="shared" si="0"/>
        <v>1</v>
      </c>
      <c r="K31" s="63">
        <f>'Posterior Probabilities '!D33</f>
        <v>1</v>
      </c>
      <c r="L31" s="63">
        <f>'Posterior Probabilities '!C33</f>
        <v>1</v>
      </c>
      <c r="M31" s="187">
        <v>0.3420147</v>
      </c>
      <c r="N31" s="188">
        <v>96.176447999999993</v>
      </c>
      <c r="O31" s="188">
        <v>188.21978999999999</v>
      </c>
      <c r="P31" s="189">
        <f t="shared" si="1"/>
        <v>1</v>
      </c>
      <c r="Q31" s="192">
        <f>'Posterior Probabilities '!H33</f>
        <v>0.10052961994291384</v>
      </c>
      <c r="R31" s="194">
        <f t="shared" si="2"/>
        <v>0.24148508005708616</v>
      </c>
      <c r="S31" s="194">
        <f>'Posterior Probabilities '!K33</f>
        <v>95.934962745405315</v>
      </c>
      <c r="T31" s="193">
        <f t="shared" si="3"/>
        <v>0.24148525459467862</v>
      </c>
    </row>
    <row r="32" spans="6:20" x14ac:dyDescent="0.25">
      <c r="F32" s="63">
        <v>29</v>
      </c>
      <c r="G32" s="183">
        <f>MMULT(Iris_Data!$B30:$E30,Classify!B$4:B$7)+B$8</f>
        <v>89.837379862251666</v>
      </c>
      <c r="H32" s="183">
        <f>MMULT(Iris_Data!$B30:$E30,Classify!C$4:C$7)+C$8</f>
        <v>41.40749036963831</v>
      </c>
      <c r="I32" s="183">
        <f>MMULT(Iris_Data!$B30:$E30,Classify!D$4:D$7)+D$8</f>
        <v>-5.0309689919573941</v>
      </c>
      <c r="J32" s="63">
        <f t="shared" si="0"/>
        <v>1</v>
      </c>
      <c r="K32" s="63">
        <f>'Posterior Probabilities '!D34</f>
        <v>1</v>
      </c>
      <c r="L32" s="63">
        <f>'Posterior Probabilities '!C34</f>
        <v>1</v>
      </c>
      <c r="M32" s="187">
        <v>0.70318480000000005</v>
      </c>
      <c r="N32" s="188">
        <v>97.562963999999994</v>
      </c>
      <c r="O32" s="188">
        <v>190.43987999999999</v>
      </c>
      <c r="P32" s="189">
        <f t="shared" si="1"/>
        <v>1</v>
      </c>
      <c r="Q32" s="192">
        <f>'Posterior Probabilities '!H34</f>
        <v>0.16379592749015959</v>
      </c>
      <c r="R32" s="194">
        <f t="shared" si="2"/>
        <v>0.53938887250984047</v>
      </c>
      <c r="S32" s="194">
        <f>'Posterior Probabilities '!K34</f>
        <v>97.023574912715574</v>
      </c>
      <c r="T32" s="193">
        <f t="shared" si="3"/>
        <v>0.53938908728441959</v>
      </c>
    </row>
    <row r="33" spans="6:20" x14ac:dyDescent="0.25">
      <c r="F33" s="63">
        <v>30</v>
      </c>
      <c r="G33" s="183">
        <f>MMULT(Iris_Data!$B31:$E31,Classify!B$4:B$7)+B$8</f>
        <v>70.061594597083101</v>
      </c>
      <c r="H33" s="183">
        <f>MMULT(Iris_Data!$B31:$E31,Classify!C$4:C$7)+C$8</f>
        <v>33.186174050993401</v>
      </c>
      <c r="I33" s="183">
        <f>MMULT(Iris_Data!$B31:$E31,Classify!D$4:D$7)+D$8</f>
        <v>-9.4376404165525969</v>
      </c>
      <c r="J33" s="63">
        <f t="shared" si="0"/>
        <v>1</v>
      </c>
      <c r="K33" s="63">
        <f>'Posterior Probabilities '!D35</f>
        <v>1</v>
      </c>
      <c r="L33" s="63">
        <f>'Posterior Probabilities '!C35</f>
        <v>1</v>
      </c>
      <c r="M33" s="187">
        <v>1.9783033000000001</v>
      </c>
      <c r="N33" s="188">
        <v>75.729144000000005</v>
      </c>
      <c r="O33" s="188">
        <v>160.97676999999999</v>
      </c>
      <c r="P33" s="189">
        <f t="shared" si="1"/>
        <v>1</v>
      </c>
      <c r="Q33" s="192">
        <f>'Posterior Probabilities '!H35</f>
        <v>1.1832374690930263</v>
      </c>
      <c r="R33" s="194">
        <f t="shared" si="2"/>
        <v>0.7950658309069738</v>
      </c>
      <c r="S33" s="194">
        <f>'Posterior Probabilities '!K35</f>
        <v>74.934078561273893</v>
      </c>
      <c r="T33" s="193">
        <f t="shared" si="3"/>
        <v>0.79506543872611246</v>
      </c>
    </row>
    <row r="34" spans="6:20" x14ac:dyDescent="0.25">
      <c r="F34" s="63">
        <v>31</v>
      </c>
      <c r="G34" s="183">
        <f>MMULT(Iris_Data!$B32:$E32,Classify!B$4:B$7)+B$8</f>
        <v>70.057224219816462</v>
      </c>
      <c r="H34" s="183">
        <f>MMULT(Iris_Data!$B32:$E32,Classify!C$4:C$7)+C$8</f>
        <v>34.048743974867335</v>
      </c>
      <c r="I34" s="183">
        <f>MMULT(Iris_Data!$B32:$E32,Classify!D$4:D$7)+D$8</f>
        <v>-8.5615834783829712</v>
      </c>
      <c r="J34" s="63">
        <f t="shared" si="0"/>
        <v>1</v>
      </c>
      <c r="K34" s="63">
        <f>'Posterior Probabilities '!D36</f>
        <v>1</v>
      </c>
      <c r="L34" s="63">
        <f>'Posterior Probabilities '!C36</f>
        <v>1</v>
      </c>
      <c r="M34" s="187">
        <v>1.8029371000000001</v>
      </c>
      <c r="N34" s="188">
        <v>73.819897999999995</v>
      </c>
      <c r="O34" s="188">
        <v>159.04055</v>
      </c>
      <c r="P34" s="189">
        <f t="shared" si="1"/>
        <v>1</v>
      </c>
      <c r="Q34" s="192">
        <f>'Posterior Probabilities '!H36</f>
        <v>1.6691388369597377</v>
      </c>
      <c r="R34" s="194">
        <f t="shared" si="2"/>
        <v>0.13379826304026232</v>
      </c>
      <c r="S34" s="194">
        <f>'Posterior Probabilities '!K36</f>
        <v>73.686099326858425</v>
      </c>
      <c r="T34" s="193">
        <f t="shared" si="3"/>
        <v>0.13379867314156968</v>
      </c>
    </row>
    <row r="35" spans="6:20" x14ac:dyDescent="0.25">
      <c r="F35" s="63">
        <v>32</v>
      </c>
      <c r="G35" s="183">
        <f>MMULT(Iris_Data!$B33:$E33,Classify!B$4:B$7)+B$8</f>
        <v>89.423467148228454</v>
      </c>
      <c r="H35" s="183">
        <f>MMULT(Iris_Data!$B33:$E33,Classify!C$4:C$7)+C$8</f>
        <v>46.355123118342902</v>
      </c>
      <c r="I35" s="183">
        <f>MMULT(Iris_Data!$B33:$E33,Classify!D$4:D$7)+D$8</f>
        <v>2.9506779068340876</v>
      </c>
      <c r="J35" s="63">
        <f t="shared" si="0"/>
        <v>1</v>
      </c>
      <c r="K35" s="63">
        <f>'Posterior Probabilities '!D37</f>
        <v>1</v>
      </c>
      <c r="L35" s="63">
        <f>'Posterior Probabilities '!C37</f>
        <v>1</v>
      </c>
      <c r="M35" s="187">
        <v>2.8188947</v>
      </c>
      <c r="N35" s="188">
        <v>88.955583000000004</v>
      </c>
      <c r="O35" s="188">
        <v>175.76446999999999</v>
      </c>
      <c r="P35" s="189">
        <f t="shared" si="1"/>
        <v>1</v>
      </c>
      <c r="Q35" s="192">
        <f>'Posterior Probabilities '!H37</f>
        <v>0.17712341505964399</v>
      </c>
      <c r="R35" s="194">
        <f t="shared" si="2"/>
        <v>2.6417712849403561</v>
      </c>
      <c r="S35" s="194">
        <f>'Posterior Probabilities '!K37</f>
        <v>86.313811474828057</v>
      </c>
      <c r="T35" s="193">
        <f t="shared" si="3"/>
        <v>2.6417715251719471</v>
      </c>
    </row>
    <row r="36" spans="6:20" x14ac:dyDescent="0.25">
      <c r="F36" s="63">
        <v>33</v>
      </c>
      <c r="G36" s="183">
        <f>MMULT(Iris_Data!$B34:$E34,Classify!B$4:B$7)+B$8</f>
        <v>106.44566638502597</v>
      </c>
      <c r="H36" s="183">
        <f>MMULT(Iris_Data!$B34:$E34,Classify!C$4:C$7)+C$8</f>
        <v>46.235969429122335</v>
      </c>
      <c r="I36" s="183">
        <f>MMULT(Iris_Data!$B34:$E34,Classify!D$4:D$7)+D$8</f>
        <v>-3.2825300674909244</v>
      </c>
      <c r="J36" s="63">
        <f t="shared" si="0"/>
        <v>1</v>
      </c>
      <c r="K36" s="63">
        <f>'Posterior Probabilities '!D38</f>
        <v>1</v>
      </c>
      <c r="L36" s="63">
        <f>'Posterior Probabilities '!C38</f>
        <v>1</v>
      </c>
      <c r="M36" s="187">
        <v>7.8957090000000001</v>
      </c>
      <c r="N36" s="188">
        <v>128.3151</v>
      </c>
      <c r="O36" s="188">
        <v>227.35210000000001</v>
      </c>
      <c r="P36" s="189">
        <f t="shared" si="1"/>
        <v>1</v>
      </c>
      <c r="Q36" s="192">
        <f>'Posterior Probabilities '!H38</f>
        <v>3.3252761952476875</v>
      </c>
      <c r="R36" s="194">
        <f t="shared" si="2"/>
        <v>4.5704328047523131</v>
      </c>
      <c r="S36" s="194">
        <f>'Posterior Probabilities '!K38</f>
        <v>123.74467010705725</v>
      </c>
      <c r="T36" s="193">
        <f t="shared" si="3"/>
        <v>4.5704298929427551</v>
      </c>
    </row>
    <row r="37" spans="6:20" x14ac:dyDescent="0.25">
      <c r="F37" s="63">
        <v>34</v>
      </c>
      <c r="G37" s="183">
        <f>MMULT(Iris_Data!$B35:$E35,Classify!B$4:B$7)+B$8</f>
        <v>115.77092627559985</v>
      </c>
      <c r="H37" s="183">
        <f>MMULT(Iris_Data!$B35:$E35,Classify!C$4:C$7)+C$8</f>
        <v>51.774960962287039</v>
      </c>
      <c r="I37" s="183">
        <f>MMULT(Iris_Data!$B35:$E35,Classify!D$4:D$7)+D$8</f>
        <v>1.6510093958369083</v>
      </c>
      <c r="J37" s="63">
        <f t="shared" si="0"/>
        <v>1</v>
      </c>
      <c r="K37" s="63">
        <f>'Posterior Probabilities '!D39</f>
        <v>1</v>
      </c>
      <c r="L37" s="63">
        <f>'Posterior Probabilities '!C39</f>
        <v>1</v>
      </c>
      <c r="M37" s="187">
        <v>7.8843427999999998</v>
      </c>
      <c r="N37" s="188">
        <v>135.87627000000001</v>
      </c>
      <c r="O37" s="188">
        <v>236.12418</v>
      </c>
      <c r="P37" s="189">
        <f t="shared" si="1"/>
        <v>1</v>
      </c>
      <c r="Q37" s="192">
        <f>'Posterior Probabilities '!H39</f>
        <v>6.0523057978405852</v>
      </c>
      <c r="R37" s="194">
        <f t="shared" si="2"/>
        <v>1.8320370021594146</v>
      </c>
      <c r="S37" s="194">
        <f>'Posterior Probabilities '!K39</f>
        <v>134.04423642446653</v>
      </c>
      <c r="T37" s="193">
        <f t="shared" si="3"/>
        <v>1.8320335755334725</v>
      </c>
    </row>
    <row r="38" spans="6:20" x14ac:dyDescent="0.25">
      <c r="F38" s="63">
        <v>35</v>
      </c>
      <c r="G38" s="183">
        <f>MMULT(Iris_Data!$B36:$E36,Classify!B$4:B$7)+B$8</f>
        <v>74.054704794403406</v>
      </c>
      <c r="H38" s="183">
        <f>MMULT(Iris_Data!$B36:$E36,Classify!C$4:C$7)+C$8</f>
        <v>35.097419789054584</v>
      </c>
      <c r="I38" s="183">
        <f>MMULT(Iris_Data!$B36:$E36,Classify!D$4:D$7)+D$8</f>
        <v>-8.5936530763592316</v>
      </c>
      <c r="J38" s="63">
        <f t="shared" si="0"/>
        <v>1</v>
      </c>
      <c r="K38" s="63">
        <f>'Posterior Probabilities '!D40</f>
        <v>1</v>
      </c>
      <c r="L38" s="63">
        <f>'Posterior Probabilities '!C40</f>
        <v>1</v>
      </c>
      <c r="M38" s="187">
        <v>1.1800268</v>
      </c>
      <c r="N38" s="188">
        <v>79.094596999999993</v>
      </c>
      <c r="O38" s="188">
        <v>166.47674000000001</v>
      </c>
      <c r="P38" s="189">
        <f t="shared" si="1"/>
        <v>1</v>
      </c>
      <c r="Q38" s="192">
        <f>'Posterior Probabilities '!H40</f>
        <v>1.0694851594523715</v>
      </c>
      <c r="R38" s="194">
        <f t="shared" si="2"/>
        <v>0.11054164054762849</v>
      </c>
      <c r="S38" s="194">
        <f>'Posterior Probabilities '!K40</f>
        <v>78.984055170149546</v>
      </c>
      <c r="T38" s="193">
        <f t="shared" si="3"/>
        <v>0.11054182985044747</v>
      </c>
    </row>
    <row r="39" spans="6:20" x14ac:dyDescent="0.25">
      <c r="F39" s="63">
        <v>36</v>
      </c>
      <c r="G39" s="183">
        <f>MMULT(Iris_Data!$B37:$E37,Classify!B$4:B$7)+B$8</f>
        <v>83.697100223138662</v>
      </c>
      <c r="H39" s="183">
        <f>MMULT(Iris_Data!$B37:$E37,Classify!C$4:C$7)+C$8</f>
        <v>35.811056400138682</v>
      </c>
      <c r="I39" s="183">
        <f>MMULT(Iris_Data!$B37:$E37,Classify!D$4:D$7)+D$8</f>
        <v>-10.810503707834982</v>
      </c>
      <c r="J39" s="63">
        <f t="shared" si="0"/>
        <v>1</v>
      </c>
      <c r="K39" s="63">
        <f>'Posterior Probabilities '!D41</f>
        <v>1</v>
      </c>
      <c r="L39" s="63">
        <f>'Posterior Probabilities '!C41</f>
        <v>1</v>
      </c>
      <c r="M39" s="187">
        <v>1.7096974</v>
      </c>
      <c r="N39" s="188">
        <v>97.481785000000002</v>
      </c>
      <c r="O39" s="188">
        <v>190.72490999999999</v>
      </c>
      <c r="P39" s="189">
        <f t="shared" si="1"/>
        <v>1</v>
      </c>
      <c r="Q39" s="192">
        <f>'Posterior Probabilities '!H41</f>
        <v>0.26778711359999252</v>
      </c>
      <c r="R39" s="194">
        <f t="shared" si="2"/>
        <v>1.4419102864000075</v>
      </c>
      <c r="S39" s="194">
        <f>'Posterior Probabilities '!K41</f>
        <v>96.039874759598121</v>
      </c>
      <c r="T39" s="193">
        <f t="shared" si="3"/>
        <v>1.4419102404018815</v>
      </c>
    </row>
    <row r="40" spans="6:20" x14ac:dyDescent="0.25">
      <c r="F40" s="63">
        <v>37</v>
      </c>
      <c r="G40" s="183">
        <f>MMULT(Iris_Data!$B38:$E38,Classify!B$4:B$7)+B$8</f>
        <v>100.90248083098207</v>
      </c>
      <c r="H40" s="183">
        <f>MMULT(Iris_Data!$B38:$E38,Classify!C$4:C$7)+C$8</f>
        <v>46.303058982762565</v>
      </c>
      <c r="I40" s="183">
        <f>MMULT(Iris_Data!$B38:$E38,Classify!D$4:D$7)+D$8</f>
        <v>-2.205340829971135</v>
      </c>
      <c r="J40" s="63">
        <f t="shared" si="0"/>
        <v>1</v>
      </c>
      <c r="K40" s="63">
        <f>'Posterior Probabilities '!D42</f>
        <v>1</v>
      </c>
      <c r="L40" s="63">
        <f>'Posterior Probabilities '!C42</f>
        <v>1</v>
      </c>
      <c r="M40" s="187">
        <v>3.9512953999999998</v>
      </c>
      <c r="N40" s="188">
        <v>113.15013999999999</v>
      </c>
      <c r="O40" s="188">
        <v>210.16694000000001</v>
      </c>
      <c r="P40" s="189">
        <f t="shared" si="1"/>
        <v>1</v>
      </c>
      <c r="Q40" s="192">
        <f>'Posterior Probabilities '!H42</f>
        <v>1.0475703818479281</v>
      </c>
      <c r="R40" s="194">
        <f t="shared" si="2"/>
        <v>2.9037250181520715</v>
      </c>
      <c r="S40" s="194">
        <f>'Posterior Probabilities '!K42</f>
        <v>110.24641407828393</v>
      </c>
      <c r="T40" s="193">
        <f t="shared" si="3"/>
        <v>2.9037259217160596</v>
      </c>
    </row>
    <row r="41" spans="6:20" x14ac:dyDescent="0.25">
      <c r="F41" s="63">
        <v>38</v>
      </c>
      <c r="G41" s="183">
        <f>MMULT(Iris_Data!$B39:$E39,Classify!B$4:B$7)+B$8</f>
        <v>89.231545022649257</v>
      </c>
      <c r="H41" s="183">
        <f>MMULT(Iris_Data!$B39:$E39,Classify!C$4:C$7)+C$8</f>
        <v>37.469106694246335</v>
      </c>
      <c r="I41" s="183">
        <f>MMULT(Iris_Data!$B39:$E39,Classify!D$4:D$7)+D$8</f>
        <v>-10.135579069015549</v>
      </c>
      <c r="J41" s="63">
        <f t="shared" si="0"/>
        <v>1</v>
      </c>
      <c r="K41" s="63">
        <f>'Posterior Probabilities '!D43</f>
        <v>1</v>
      </c>
      <c r="L41" s="63">
        <f>'Posterior Probabilities '!C43</f>
        <v>1</v>
      </c>
      <c r="M41" s="187">
        <v>1.7964081999999999</v>
      </c>
      <c r="N41" s="188">
        <v>105.32128</v>
      </c>
      <c r="O41" s="188">
        <v>200.53066000000001</v>
      </c>
      <c r="P41" s="189">
        <f t="shared" si="1"/>
        <v>1</v>
      </c>
      <c r="Q41" s="192">
        <f>'Posterior Probabilities '!H43</f>
        <v>0.52263439060990413</v>
      </c>
      <c r="R41" s="194">
        <f t="shared" si="2"/>
        <v>1.2737738093900957</v>
      </c>
      <c r="S41" s="194">
        <f>'Posterior Probabilities '!K43</f>
        <v>104.04751104741726</v>
      </c>
      <c r="T41" s="193">
        <f t="shared" si="3"/>
        <v>1.273768952582742</v>
      </c>
    </row>
    <row r="42" spans="6:20" x14ac:dyDescent="0.25">
      <c r="F42" s="63">
        <v>39</v>
      </c>
      <c r="G42" s="183">
        <f>MMULT(Iris_Data!$B40:$E40,Classify!B$4:B$7)+B$8</f>
        <v>63.20996218797255</v>
      </c>
      <c r="H42" s="183">
        <f>MMULT(Iris_Data!$B40:$E40,Classify!C$4:C$7)+C$8</f>
        <v>25.498774080473694</v>
      </c>
      <c r="I42" s="183">
        <f>MMULT(Iris_Data!$B40:$E40,Classify!D$4:D$7)+D$8</f>
        <v>-17.738414529161162</v>
      </c>
      <c r="J42" s="63">
        <f t="shared" si="0"/>
        <v>1</v>
      </c>
      <c r="K42" s="63">
        <f>'Posterior Probabilities '!D44</f>
        <v>1</v>
      </c>
      <c r="L42" s="63">
        <f>'Posterior Probabilities '!C44</f>
        <v>1</v>
      </c>
      <c r="M42" s="187">
        <v>2.5779586000000001</v>
      </c>
      <c r="N42" s="188">
        <v>78.000335000000007</v>
      </c>
      <c r="O42" s="188">
        <v>164.47470999999999</v>
      </c>
      <c r="P42" s="189">
        <f t="shared" si="1"/>
        <v>1</v>
      </c>
      <c r="Q42" s="192">
        <f>'Posterior Probabilities '!H44</f>
        <v>1.3011759582377882</v>
      </c>
      <c r="R42" s="194">
        <f t="shared" si="2"/>
        <v>1.2767826417622119</v>
      </c>
      <c r="S42" s="194">
        <f>'Posterior Probabilities '!K44</f>
        <v>76.723552173236541</v>
      </c>
      <c r="T42" s="193">
        <f t="shared" si="3"/>
        <v>1.2767828267634656</v>
      </c>
    </row>
    <row r="43" spans="6:20" x14ac:dyDescent="0.25">
      <c r="F43" s="63">
        <v>40</v>
      </c>
      <c r="G43" s="183">
        <f>MMULT(Iris_Data!$B41:$E41,Classify!B$4:B$7)+B$8</f>
        <v>85.839899287664721</v>
      </c>
      <c r="H43" s="183">
        <f>MMULT(Iris_Data!$B41:$E41,Classify!C$4:C$7)+C$8</f>
        <v>40.358814555451048</v>
      </c>
      <c r="I43" s="183">
        <f>MMULT(Iris_Data!$B41:$E41,Classify!D$4:D$7)+D$8</f>
        <v>-4.9988993939811621</v>
      </c>
      <c r="J43" s="63">
        <f t="shared" si="0"/>
        <v>1</v>
      </c>
      <c r="K43" s="63">
        <f>'Posterior Probabilities '!D45</f>
        <v>1</v>
      </c>
      <c r="L43" s="63">
        <f>'Posterior Probabilities '!C45</f>
        <v>1</v>
      </c>
      <c r="M43" s="187">
        <v>0.14316499999999999</v>
      </c>
      <c r="N43" s="188">
        <v>91.105333999999999</v>
      </c>
      <c r="O43" s="188">
        <v>181.82076000000001</v>
      </c>
      <c r="P43" s="189">
        <f t="shared" si="1"/>
        <v>1</v>
      </c>
      <c r="Q43" s="192">
        <f>'Posterior Probabilities '!H45</f>
        <v>5.6837321868927274E-2</v>
      </c>
      <c r="R43" s="194">
        <f t="shared" si="2"/>
        <v>8.6327678131072713E-2</v>
      </c>
      <c r="S43" s="194">
        <f>'Posterior Probabilities '!K45</f>
        <v>91.019006786295861</v>
      </c>
      <c r="T43" s="193">
        <f t="shared" si="3"/>
        <v>8.6327213704137762E-2</v>
      </c>
    </row>
    <row r="44" spans="6:20" x14ac:dyDescent="0.25">
      <c r="F44" s="63">
        <v>41</v>
      </c>
      <c r="G44" s="183">
        <f>MMULT(Iris_Data!$B42:$E42,Classify!B$4:B$7)+B$8</f>
        <v>87.390556391364228</v>
      </c>
      <c r="H44" s="183">
        <f>MMULT(Iris_Data!$B42:$E42,Classify!C$4:C$7)+C$8</f>
        <v>39.097377364784691</v>
      </c>
      <c r="I44" s="183">
        <f>MMULT(Iris_Data!$B42:$E42,Classify!D$4:D$7)+D$8</f>
        <v>-6.3203540255164796</v>
      </c>
      <c r="J44" s="63">
        <f t="shared" si="0"/>
        <v>1</v>
      </c>
      <c r="K44" s="63">
        <f>'Posterior Probabilities '!D46</f>
        <v>1</v>
      </c>
      <c r="L44" s="63">
        <f>'Posterior Probabilities '!C46</f>
        <v>1</v>
      </c>
      <c r="M44" s="187">
        <v>0.57877559999999995</v>
      </c>
      <c r="N44" s="188">
        <v>97.165133999999995</v>
      </c>
      <c r="O44" s="188">
        <v>188.00059999999999</v>
      </c>
      <c r="P44" s="189">
        <f t="shared" si="1"/>
        <v>1</v>
      </c>
      <c r="Q44" s="192">
        <f>'Posterior Probabilities '!H46</f>
        <v>0.30789842671710299</v>
      </c>
      <c r="R44" s="194">
        <f t="shared" si="2"/>
        <v>0.27087717328289695</v>
      </c>
      <c r="S44" s="194">
        <f>'Posterior Probabilities '!K46</f>
        <v>96.894256479875637</v>
      </c>
      <c r="T44" s="193">
        <f t="shared" si="3"/>
        <v>0.27087752012435828</v>
      </c>
    </row>
    <row r="45" spans="6:20" x14ac:dyDescent="0.25">
      <c r="F45" s="63">
        <v>42</v>
      </c>
      <c r="G45" s="183">
        <f>MMULT(Iris_Data!$B43:$E43,Classify!B$4:B$7)+B$8</f>
        <v>47.31302843519579</v>
      </c>
      <c r="H45" s="183">
        <f>MMULT(Iris_Data!$B43:$E43,Classify!C$4:C$7)+C$8</f>
        <v>22.761261022009748</v>
      </c>
      <c r="I45" s="183">
        <f>MMULT(Iris_Data!$B43:$E43,Classify!D$4:D$7)+D$8</f>
        <v>-16.965614056896655</v>
      </c>
      <c r="J45" s="63">
        <f t="shared" si="0"/>
        <v>1</v>
      </c>
      <c r="K45" s="63">
        <f>'Posterior Probabilities '!D47</f>
        <v>1</v>
      </c>
      <c r="L45" s="63">
        <f>'Posterior Probabilities '!C47</f>
        <v>1</v>
      </c>
      <c r="M45" s="187">
        <v>15.800039</v>
      </c>
      <c r="N45" s="188">
        <v>64.903574000000006</v>
      </c>
      <c r="O45" s="188">
        <v>144.35731999999999</v>
      </c>
      <c r="P45" s="189">
        <f t="shared" si="1"/>
        <v>1</v>
      </c>
      <c r="Q45" s="192">
        <f>'Posterior Probabilities '!H47</f>
        <v>8.4061232799543486</v>
      </c>
      <c r="R45" s="194">
        <f t="shared" si="2"/>
        <v>7.3939157200456513</v>
      </c>
      <c r="S45" s="194">
        <f>'Posterior Probabilities '!K47</f>
        <v>57.509658106323755</v>
      </c>
      <c r="T45" s="193">
        <f t="shared" si="3"/>
        <v>7.393915893676251</v>
      </c>
    </row>
    <row r="46" spans="6:20" x14ac:dyDescent="0.25">
      <c r="F46" s="63">
        <v>43</v>
      </c>
      <c r="G46" s="183">
        <f>MMULT(Iris_Data!$B44:$E44,Classify!B$4:B$7)+B$8</f>
        <v>67.927536287090376</v>
      </c>
      <c r="H46" s="183">
        <f>MMULT(Iris_Data!$B44:$E44,Classify!C$4:C$7)+C$8</f>
        <v>26.913276047933138</v>
      </c>
      <c r="I46" s="183">
        <f>MMULT(Iris_Data!$B44:$E44,Classify!D$4:D$7)+D$8</f>
        <v>-17.001358606745612</v>
      </c>
      <c r="J46" s="63">
        <f t="shared" si="0"/>
        <v>1</v>
      </c>
      <c r="K46" s="63">
        <f>'Posterior Probabilities '!D48</f>
        <v>1</v>
      </c>
      <c r="L46" s="63">
        <f>'Posterior Probabilities '!C48</f>
        <v>1</v>
      </c>
      <c r="M46" s="187">
        <v>2.004775</v>
      </c>
      <c r="N46" s="188">
        <v>84.033294999999995</v>
      </c>
      <c r="O46" s="188">
        <v>171.86256</v>
      </c>
      <c r="P46" s="189">
        <f t="shared" si="1"/>
        <v>1</v>
      </c>
      <c r="Q46" s="192">
        <f>'Posterior Probabilities '!H48</f>
        <v>0.37228300101644385</v>
      </c>
      <c r="R46" s="194">
        <f t="shared" si="2"/>
        <v>1.6324919989835562</v>
      </c>
      <c r="S46" s="194">
        <f>'Posterior Probabilities '!K48</f>
        <v>82.400803479332851</v>
      </c>
      <c r="T46" s="193">
        <f t="shared" si="3"/>
        <v>1.6324915206671449</v>
      </c>
    </row>
    <row r="47" spans="6:20" x14ac:dyDescent="0.25">
      <c r="F47" s="63">
        <v>44</v>
      </c>
      <c r="G47" s="183">
        <f>MMULT(Iris_Data!$B45:$E45,Classify!B$4:B$7)+B$8</f>
        <v>77.241841450010568</v>
      </c>
      <c r="H47" s="183">
        <f>MMULT(Iris_Data!$B45:$E45,Classify!C$4:C$7)+C$8</f>
        <v>42.591081405155251</v>
      </c>
      <c r="I47" s="183">
        <f>MMULT(Iris_Data!$B45:$E45,Classify!D$4:D$7)+D$8</f>
        <v>3.8333433705690965</v>
      </c>
      <c r="J47" s="63">
        <f t="shared" si="0"/>
        <v>1</v>
      </c>
      <c r="K47" s="63">
        <f>'Posterior Probabilities '!D49</f>
        <v>1</v>
      </c>
      <c r="L47" s="63">
        <f>'Posterior Probabilities '!C49</f>
        <v>1</v>
      </c>
      <c r="M47" s="187">
        <v>3.6978700999999998</v>
      </c>
      <c r="N47" s="188">
        <v>72.999390000000005</v>
      </c>
      <c r="O47" s="188">
        <v>150.51487</v>
      </c>
      <c r="P47" s="189">
        <f t="shared" si="1"/>
        <v>1</v>
      </c>
      <c r="Q47" s="192">
        <f>'Posterior Probabilities '!H49</f>
        <v>2.4890125733649096</v>
      </c>
      <c r="R47" s="194">
        <f t="shared" si="2"/>
        <v>1.2088575266350903</v>
      </c>
      <c r="S47" s="194">
        <f>'Posterior Probabilities '!K49</f>
        <v>71.790532663075254</v>
      </c>
      <c r="T47" s="193">
        <f t="shared" si="3"/>
        <v>1.2088573369247513</v>
      </c>
    </row>
    <row r="48" spans="6:20" x14ac:dyDescent="0.25">
      <c r="F48" s="63">
        <v>45</v>
      </c>
      <c r="G48" s="183">
        <f>MMULT(Iris_Data!$B46:$E46,Classify!B$4:B$7)+B$8</f>
        <v>85.223109720408601</v>
      </c>
      <c r="H48" s="183">
        <f>MMULT(Iris_Data!$B46:$E46,Classify!C$4:C$7)+C$8</f>
        <v>46.559244704116495</v>
      </c>
      <c r="I48" s="183">
        <f>MMULT(Iris_Data!$B46:$E46,Classify!D$4:D$7)+D$8</f>
        <v>5.7976530429475446</v>
      </c>
      <c r="J48" s="63">
        <f t="shared" si="0"/>
        <v>1</v>
      </c>
      <c r="K48" s="63">
        <f>'Posterior Probabilities '!D50</f>
        <v>1</v>
      </c>
      <c r="L48" s="63">
        <f>'Posterior Probabilities '!C50</f>
        <v>1</v>
      </c>
      <c r="M48" s="187">
        <v>3.4053797000000001</v>
      </c>
      <c r="N48" s="188">
        <v>80.733109999999996</v>
      </c>
      <c r="O48" s="188">
        <v>162.25629000000001</v>
      </c>
      <c r="P48" s="189">
        <f t="shared" si="1"/>
        <v>1</v>
      </c>
      <c r="Q48" s="192">
        <f>'Posterior Probabilities '!H50</f>
        <v>1.2595048537820432</v>
      </c>
      <c r="R48" s="194">
        <f t="shared" si="2"/>
        <v>2.1458748462179571</v>
      </c>
      <c r="S48" s="194">
        <f>'Posterior Probabilities '!K50</f>
        <v>78.587234886368478</v>
      </c>
      <c r="T48" s="193">
        <f t="shared" si="3"/>
        <v>2.1458751136315186</v>
      </c>
    </row>
    <row r="49" spans="6:20" x14ac:dyDescent="0.25">
      <c r="F49" s="63">
        <v>46</v>
      </c>
      <c r="G49" s="183">
        <f>MMULT(Iris_Data!$B47:$E47,Classify!B$4:B$7)+B$8</f>
        <v>69.24472389669036</v>
      </c>
      <c r="H49" s="183">
        <f>MMULT(Iris_Data!$B47:$E47,Classify!C$4:C$7)+C$8</f>
        <v>32.942625724345206</v>
      </c>
      <c r="I49" s="183">
        <f>MMULT(Iris_Data!$B47:$E47,Classify!D$4:D$7)+D$8</f>
        <v>-9.3755091329564664</v>
      </c>
      <c r="J49" s="63">
        <f t="shared" si="0"/>
        <v>1</v>
      </c>
      <c r="K49" s="63">
        <f>'Posterior Probabilities '!D51</f>
        <v>1</v>
      </c>
      <c r="L49" s="63">
        <f>'Posterior Probabilities '!C51</f>
        <v>1</v>
      </c>
      <c r="M49" s="187">
        <v>2.5907550000000001</v>
      </c>
      <c r="N49" s="188">
        <v>75.194951000000003</v>
      </c>
      <c r="O49" s="188">
        <v>159.83122</v>
      </c>
      <c r="P49" s="189">
        <f t="shared" si="1"/>
        <v>1</v>
      </c>
      <c r="Q49" s="192">
        <f>'Posterior Probabilities '!H51</f>
        <v>1.229283965893277</v>
      </c>
      <c r="R49" s="194">
        <f t="shared" si="2"/>
        <v>1.3614710341067231</v>
      </c>
      <c r="S49" s="194">
        <f>'Posterior Probabilities '!K51</f>
        <v>73.833480310582573</v>
      </c>
      <c r="T49" s="193">
        <f t="shared" si="3"/>
        <v>1.3614706894174304</v>
      </c>
    </row>
    <row r="50" spans="6:20" x14ac:dyDescent="0.25">
      <c r="F50" s="63">
        <v>47</v>
      </c>
      <c r="G50" s="183">
        <f>MMULT(Iris_Data!$B48:$E48,Classify!B$4:B$7)+B$8</f>
        <v>93.631983583605731</v>
      </c>
      <c r="H50" s="183">
        <f>MMULT(Iris_Data!$B48:$E48,Classify!C$4:C$7)+C$8</f>
        <v>43.708963583786357</v>
      </c>
      <c r="I50" s="183">
        <f>MMULT(Iris_Data!$B48:$E48,Classify!D$4:D$7)+D$8</f>
        <v>-2.2481330517964295</v>
      </c>
      <c r="J50" s="63">
        <f t="shared" si="0"/>
        <v>1</v>
      </c>
      <c r="K50" s="63">
        <f>'Posterior Probabilities '!D52</f>
        <v>1</v>
      </c>
      <c r="L50" s="63">
        <f>'Posterior Probabilities '!C52</f>
        <v>1</v>
      </c>
      <c r="M50" s="187">
        <v>2.4781097000000001</v>
      </c>
      <c r="N50" s="188">
        <v>102.32415</v>
      </c>
      <c r="O50" s="188">
        <v>194.23833999999999</v>
      </c>
      <c r="P50" s="189">
        <f t="shared" si="1"/>
        <v>1</v>
      </c>
      <c r="Q50" s="192">
        <f>'Posterior Probabilities '!H52</f>
        <v>0.5255486987104846</v>
      </c>
      <c r="R50" s="194">
        <f t="shared" si="2"/>
        <v>1.9525610012895154</v>
      </c>
      <c r="S50" s="194">
        <f>'Posterior Probabilities '!K52</f>
        <v>100.37158869835088</v>
      </c>
      <c r="T50" s="193">
        <f t="shared" si="3"/>
        <v>1.9525613016491263</v>
      </c>
    </row>
    <row r="51" spans="6:20" x14ac:dyDescent="0.25">
      <c r="F51" s="63">
        <v>48</v>
      </c>
      <c r="G51" s="183">
        <f>MMULT(Iris_Data!$B49:$E49,Classify!B$4:B$7)+B$8</f>
        <v>70.993305729380225</v>
      </c>
      <c r="H51" s="183">
        <f>MMULT(Iris_Data!$B49:$E49,Classify!C$4:C$7)+C$8</f>
        <v>30.574062956556887</v>
      </c>
      <c r="I51" s="183">
        <f>MMULT(Iris_Data!$B49:$E49,Classify!D$4:D$7)+D$8</f>
        <v>-13.235534310637235</v>
      </c>
      <c r="J51" s="63">
        <f t="shared" si="0"/>
        <v>1</v>
      </c>
      <c r="K51" s="63">
        <f>'Posterior Probabilities '!D53</f>
        <v>1</v>
      </c>
      <c r="L51" s="63">
        <f>'Posterior Probabilities '!C53</f>
        <v>1</v>
      </c>
      <c r="M51" s="187">
        <v>1.1793039000000001</v>
      </c>
      <c r="N51" s="188">
        <v>82.017788999999993</v>
      </c>
      <c r="O51" s="188">
        <v>169.63697999999999</v>
      </c>
      <c r="P51" s="189">
        <f t="shared" si="1"/>
        <v>1</v>
      </c>
      <c r="Q51" s="192">
        <f>'Posterior Probabilities '!H53</f>
        <v>0.50901270428715562</v>
      </c>
      <c r="R51" s="194">
        <f t="shared" si="2"/>
        <v>0.67029119571284446</v>
      </c>
      <c r="S51" s="194">
        <f>'Posterior Probabilities '!K53</f>
        <v>81.347498249935015</v>
      </c>
      <c r="T51" s="193">
        <f t="shared" si="3"/>
        <v>0.67029075006497862</v>
      </c>
    </row>
    <row r="52" spans="6:20" x14ac:dyDescent="0.25">
      <c r="F52" s="63">
        <v>49</v>
      </c>
      <c r="G52" s="183">
        <f>MMULT(Iris_Data!$B50:$E50,Classify!B$4:B$7)+B$8</f>
        <v>97.625093780926036</v>
      </c>
      <c r="H52" s="183">
        <f>MMULT(Iris_Data!$B50:$E50,Classify!C$4:C$7)+C$8</f>
        <v>45.62020932184754</v>
      </c>
      <c r="I52" s="183">
        <f>MMULT(Iris_Data!$B50:$E50,Classify!D$4:D$7)+D$8</f>
        <v>-1.4041457116030784</v>
      </c>
      <c r="J52" s="63">
        <f t="shared" si="0"/>
        <v>1</v>
      </c>
      <c r="K52" s="63">
        <f>'Posterior Probabilities '!D54</f>
        <v>1</v>
      </c>
      <c r="L52" s="63">
        <f>'Posterior Probabilities '!C54</f>
        <v>1</v>
      </c>
      <c r="M52" s="187">
        <v>1.2453595</v>
      </c>
      <c r="N52" s="188">
        <v>105.25512999999999</v>
      </c>
      <c r="O52" s="188">
        <v>199.30384000000001</v>
      </c>
      <c r="P52" s="189">
        <f t="shared" si="1"/>
        <v>1</v>
      </c>
      <c r="Q52" s="192">
        <f>'Posterior Probabilities '!H54</f>
        <v>0.68438064232546458</v>
      </c>
      <c r="R52" s="194">
        <f t="shared" si="2"/>
        <v>0.56097885767453537</v>
      </c>
      <c r="S52" s="194">
        <f>'Posterior Probabilities '!K54</f>
        <v>104.69414956048219</v>
      </c>
      <c r="T52" s="193">
        <f t="shared" si="3"/>
        <v>0.56098043951780596</v>
      </c>
    </row>
    <row r="53" spans="6:20" x14ac:dyDescent="0.25">
      <c r="F53" s="63">
        <v>50</v>
      </c>
      <c r="G53" s="183">
        <f>MMULT(Iris_Data!$B51:$E51,Classify!B$4:B$7)+B$8</f>
        <v>82.769759468108205</v>
      </c>
      <c r="H53" s="183">
        <f>MMULT(Iris_Data!$B51:$E51,Classify!C$4:C$7)+C$8</f>
        <v>37.560597570701248</v>
      </c>
      <c r="I53" s="183">
        <f>MMULT(Iris_Data!$B51:$E51,Classify!D$4:D$7)+D$8</f>
        <v>-7.888666751919942</v>
      </c>
      <c r="J53" s="63">
        <f t="shared" si="0"/>
        <v>1</v>
      </c>
      <c r="K53" s="63">
        <f>'Posterior Probabilities '!D55</f>
        <v>1</v>
      </c>
      <c r="L53" s="63">
        <f>'Posterior Probabilities '!C55</f>
        <v>1</v>
      </c>
      <c r="M53" s="187">
        <v>0.24188799999999999</v>
      </c>
      <c r="N53" s="188">
        <v>90.660212000000001</v>
      </c>
      <c r="O53" s="188">
        <v>181.55874</v>
      </c>
      <c r="P53" s="189">
        <f t="shared" si="1"/>
        <v>1</v>
      </c>
      <c r="Q53" s="192">
        <f>'Posterior Probabilities '!H55</f>
        <v>0.1266619729896406</v>
      </c>
      <c r="R53" s="194">
        <f t="shared" si="2"/>
        <v>0.11522602701035939</v>
      </c>
      <c r="S53" s="194">
        <f>'Posterior Probabilities '!K55</f>
        <v>90.544985767802928</v>
      </c>
      <c r="T53" s="193">
        <f t="shared" si="3"/>
        <v>0.11522623219707384</v>
      </c>
    </row>
    <row r="54" spans="6:20" x14ac:dyDescent="0.25">
      <c r="F54" s="63">
        <v>51</v>
      </c>
      <c r="G54" s="183">
        <f>MMULT(Iris_Data!$B52:$E52,Classify!B$4:B$7)+B$8</f>
        <v>52.400104150791478</v>
      </c>
      <c r="H54" s="183">
        <f>MMULT(Iris_Data!$B52:$E52,Classify!C$4:C$7)+C$8</f>
        <v>93.168627862271975</v>
      </c>
      <c r="I54" s="183">
        <f>MMULT(Iris_Data!$B52:$E52,Classify!D$4:D$7)+D$8</f>
        <v>84.05903730318829</v>
      </c>
      <c r="J54" s="63">
        <f t="shared" si="0"/>
        <v>2</v>
      </c>
      <c r="K54" s="63">
        <f>'Posterior Probabilities '!D56</f>
        <v>2</v>
      </c>
      <c r="L54" s="63">
        <f>'Posterior Probabilities '!C56</f>
        <v>2</v>
      </c>
      <c r="M54" s="187">
        <v>86.571315999999996</v>
      </c>
      <c r="N54" s="188">
        <v>5.0342681999999996</v>
      </c>
      <c r="O54" s="188">
        <v>23.253449</v>
      </c>
      <c r="P54" s="189">
        <f t="shared" si="1"/>
        <v>2</v>
      </c>
      <c r="Q54" s="192">
        <f>'Posterior Probabilities '!H56</f>
        <v>0.7059972439856661</v>
      </c>
      <c r="R54" s="194">
        <f t="shared" si="2"/>
        <v>4.3282709560143333</v>
      </c>
      <c r="S54" s="194">
        <f>'Posterior Probabilities '!K56</f>
        <v>18.925178362152071</v>
      </c>
      <c r="T54" s="193">
        <f t="shared" si="3"/>
        <v>4.328270637847929</v>
      </c>
    </row>
    <row r="55" spans="6:20" x14ac:dyDescent="0.25">
      <c r="F55" s="63">
        <v>52</v>
      </c>
      <c r="G55" s="183">
        <f>MMULT(Iris_Data!$B53:$E53,Classify!B$4:B$7)+B$8</f>
        <v>39.819890843470716</v>
      </c>
      <c r="H55" s="183">
        <f>MMULT(Iris_Data!$B53:$E53,Classify!C$4:C$7)+C$8</f>
        <v>83.350835149857588</v>
      </c>
      <c r="I55" s="183">
        <f>MMULT(Iris_Data!$B53:$E53,Classify!D$4:D$7)+D$8</f>
        <v>76.146130213558308</v>
      </c>
      <c r="J55" s="63">
        <f t="shared" si="0"/>
        <v>2</v>
      </c>
      <c r="K55" s="63">
        <f>'Posterior Probabilities '!D57</f>
        <v>2</v>
      </c>
      <c r="L55" s="63">
        <f>'Posterior Probabilities '!C57</f>
        <v>2</v>
      </c>
      <c r="M55" s="187">
        <v>88.871348999999995</v>
      </c>
      <c r="N55" s="188">
        <v>1.8094603</v>
      </c>
      <c r="O55" s="188">
        <v>16.218869999999999</v>
      </c>
      <c r="P55" s="189">
        <f t="shared" si="1"/>
        <v>2</v>
      </c>
      <c r="Q55" s="192">
        <f>'Posterior Probabilities '!H57</f>
        <v>1.4703829027425361</v>
      </c>
      <c r="R55" s="194">
        <f t="shared" si="2"/>
        <v>0.33907739725746389</v>
      </c>
      <c r="S55" s="194">
        <f>'Posterior Probabilities '!K57</f>
        <v>15.879792775340871</v>
      </c>
      <c r="T55" s="193">
        <f t="shared" si="3"/>
        <v>0.33907722465912826</v>
      </c>
    </row>
    <row r="56" spans="6:20" x14ac:dyDescent="0.25">
      <c r="F56" s="63">
        <v>53</v>
      </c>
      <c r="G56" s="183">
        <f>MMULT(Iris_Data!$B54:$E54,Classify!B$4:B$7)+B$8</f>
        <v>42.660931546194334</v>
      </c>
      <c r="H56" s="183">
        <f>MMULT(Iris_Data!$B54:$E54,Classify!C$4:C$7)+C$8</f>
        <v>92.577269077811891</v>
      </c>
      <c r="I56" s="183">
        <f>MMULT(Iris_Data!$B54:$E54,Classify!D$4:D$7)+D$8</f>
        <v>87.107144738651982</v>
      </c>
      <c r="J56" s="63">
        <f t="shared" si="0"/>
        <v>2</v>
      </c>
      <c r="K56" s="63">
        <f>'Posterior Probabilities '!D58</f>
        <v>2</v>
      </c>
      <c r="L56" s="63">
        <f>'Posterior Probabilities '!C58</f>
        <v>2</v>
      </c>
      <c r="M56" s="187">
        <v>103.38181</v>
      </c>
      <c r="N56" s="188">
        <v>3.5491329</v>
      </c>
      <c r="O56" s="188">
        <v>14.489382000000001</v>
      </c>
      <c r="P56" s="189">
        <f t="shared" si="1"/>
        <v>2</v>
      </c>
      <c r="Q56" s="192">
        <f>'Posterior Probabilities '!H58</f>
        <v>0.75371670626980958</v>
      </c>
      <c r="R56" s="194">
        <f t="shared" si="2"/>
        <v>2.7954161937301905</v>
      </c>
      <c r="S56" s="194">
        <f>'Posterior Probabilities '!K58</f>
        <v>11.693965384588928</v>
      </c>
      <c r="T56" s="193">
        <f t="shared" si="3"/>
        <v>2.7954166154110727</v>
      </c>
    </row>
    <row r="57" spans="6:20" x14ac:dyDescent="0.25">
      <c r="F57" s="63">
        <v>54</v>
      </c>
      <c r="G57" s="183">
        <f>MMULT(Iris_Data!$B55:$E55,Classify!B$4:B$7)+B$8</f>
        <v>9.0960590145965199</v>
      </c>
      <c r="H57" s="183">
        <f>MMULT(Iris_Data!$B55:$E55,Classify!C$4:C$7)+C$8</f>
        <v>58.964616820694161</v>
      </c>
      <c r="I57" s="183">
        <f>MMULT(Iris_Data!$B55:$E55,Classify!D$4:D$7)+D$8</f>
        <v>51.029019378840673</v>
      </c>
      <c r="J57" s="63">
        <f t="shared" si="0"/>
        <v>2</v>
      </c>
      <c r="K57" s="63">
        <f>'Posterior Probabilities '!D59</f>
        <v>2</v>
      </c>
      <c r="L57" s="63">
        <f>'Posterior Probabilities '!C59</f>
        <v>2</v>
      </c>
      <c r="M57" s="187">
        <v>102.11676</v>
      </c>
      <c r="N57" s="188">
        <v>2.3796436999999999</v>
      </c>
      <c r="O57" s="188">
        <v>18.250838999999999</v>
      </c>
      <c r="P57" s="189">
        <f t="shared" si="1"/>
        <v>2</v>
      </c>
      <c r="Q57" s="192">
        <f>'Posterior Probabilities '!H59</f>
        <v>0.92982713572582698</v>
      </c>
      <c r="R57" s="194">
        <f t="shared" si="2"/>
        <v>1.4498165642741729</v>
      </c>
      <c r="S57" s="194">
        <f>'Posterior Probabilities '!K59</f>
        <v>16.801022019432558</v>
      </c>
      <c r="T57" s="193">
        <f t="shared" si="3"/>
        <v>1.4498169805674408</v>
      </c>
    </row>
    <row r="58" spans="6:20" x14ac:dyDescent="0.25">
      <c r="F58" s="63">
        <v>55</v>
      </c>
      <c r="G58" s="183">
        <f>MMULT(Iris_Data!$B56:$E56,Classify!B$4:B$7)+B$8</f>
        <v>31.096095415232611</v>
      </c>
      <c r="H58" s="183">
        <f>MMULT(Iris_Data!$B56:$E56,Classify!C$4:C$7)+C$8</f>
        <v>82.612797215958764</v>
      </c>
      <c r="I58" s="183">
        <f>MMULT(Iris_Data!$B56:$E56,Classify!D$4:D$7)+D$8</f>
        <v>77.193257765458213</v>
      </c>
      <c r="J58" s="63">
        <f t="shared" si="0"/>
        <v>2</v>
      </c>
      <c r="K58" s="63">
        <f>'Posterior Probabilities '!D60</f>
        <v>2</v>
      </c>
      <c r="L58" s="63">
        <f>'Posterior Probabilities '!C60</f>
        <v>2</v>
      </c>
      <c r="M58" s="187">
        <v>105.26631999999999</v>
      </c>
      <c r="N58" s="188">
        <v>2.2329153000000002</v>
      </c>
      <c r="O58" s="188">
        <v>13.071994</v>
      </c>
      <c r="P58" s="189">
        <f t="shared" si="1"/>
        <v>2</v>
      </c>
      <c r="Q58" s="192">
        <f>'Posterior Probabilities '!H60</f>
        <v>0.58901853969772333</v>
      </c>
      <c r="R58" s="194">
        <f t="shared" si="2"/>
        <v>1.6438967603022769</v>
      </c>
      <c r="S58" s="194">
        <f>'Posterior Probabilities '!K60</f>
        <v>11.428097440698055</v>
      </c>
      <c r="T58" s="193">
        <f t="shared" si="3"/>
        <v>1.643896559301945</v>
      </c>
    </row>
    <row r="59" spans="6:20" x14ac:dyDescent="0.25">
      <c r="F59" s="63">
        <v>56</v>
      </c>
      <c r="G59" s="183">
        <f>MMULT(Iris_Data!$B57:$E57,Classify!B$4:B$7)+B$8</f>
        <v>17.383508095502208</v>
      </c>
      <c r="H59" s="183">
        <f>MMULT(Iris_Data!$B57:$E57,Classify!C$4:C$7)+C$8</f>
        <v>68.246239021632206</v>
      </c>
      <c r="I59" s="183">
        <f>MMULT(Iris_Data!$B57:$E57,Classify!D$4:D$7)+D$8</f>
        <v>61.744101470402455</v>
      </c>
      <c r="J59" s="63">
        <f t="shared" si="0"/>
        <v>2</v>
      </c>
      <c r="K59" s="63">
        <f>'Posterior Probabilities '!D61</f>
        <v>2</v>
      </c>
      <c r="L59" s="63">
        <f>'Posterior Probabilities '!C61</f>
        <v>2</v>
      </c>
      <c r="M59" s="187">
        <v>104.51909999999999</v>
      </c>
      <c r="N59" s="188">
        <v>2.7936418999999999</v>
      </c>
      <c r="O59" s="188">
        <v>15.797917</v>
      </c>
      <c r="P59" s="189">
        <f t="shared" si="1"/>
        <v>2</v>
      </c>
      <c r="Q59" s="192">
        <f>'Posterior Probabilities '!H61</f>
        <v>0.42268019508832727</v>
      </c>
      <c r="R59" s="194">
        <f t="shared" si="2"/>
        <v>2.3709617049116725</v>
      </c>
      <c r="S59" s="194">
        <f>'Posterior Probabilities '!K61</f>
        <v>13.426955297548627</v>
      </c>
      <c r="T59" s="193">
        <f t="shared" si="3"/>
        <v>2.3709617024513729</v>
      </c>
    </row>
    <row r="60" spans="6:20" x14ac:dyDescent="0.25">
      <c r="F60" s="63">
        <v>57</v>
      </c>
      <c r="G60" s="183">
        <f>MMULT(Iris_Data!$B58:$E58,Classify!B$4:B$7)+B$8</f>
        <v>34.798292337991455</v>
      </c>
      <c r="H60" s="183">
        <f>MMULT(Iris_Data!$B58:$E58,Classify!C$4:C$7)+C$8</f>
        <v>84.17397833285689</v>
      </c>
      <c r="I60" s="183">
        <f>MMULT(Iris_Data!$B58:$E58,Classify!D$4:D$7)+D$8</f>
        <v>79.931293571437521</v>
      </c>
      <c r="J60" s="63">
        <f t="shared" si="0"/>
        <v>2</v>
      </c>
      <c r="K60" s="63">
        <f>'Posterior Probabilities '!D62</f>
        <v>2</v>
      </c>
      <c r="L60" s="63">
        <f>'Posterior Probabilities '!C62</f>
        <v>2</v>
      </c>
      <c r="M60" s="187">
        <v>102.0479</v>
      </c>
      <c r="N60" s="188">
        <v>3.2965295999999999</v>
      </c>
      <c r="O60" s="188">
        <v>11.781898999999999</v>
      </c>
      <c r="P60" s="189">
        <f t="shared" si="1"/>
        <v>2</v>
      </c>
      <c r="Q60" s="192">
        <f>'Posterior Probabilities '!H62</f>
        <v>2.7108253831721369</v>
      </c>
      <c r="R60" s="194">
        <f t="shared" si="2"/>
        <v>0.585704216827863</v>
      </c>
      <c r="S60" s="194">
        <f>'Posterior Probabilities '!K62</f>
        <v>11.196194906011234</v>
      </c>
      <c r="T60" s="193">
        <f t="shared" si="3"/>
        <v>0.585704093988765</v>
      </c>
    </row>
    <row r="61" spans="6:20" x14ac:dyDescent="0.25">
      <c r="F61" s="63">
        <v>58</v>
      </c>
      <c r="G61" s="183">
        <f>MMULT(Iris_Data!$B59:$E59,Classify!B$4:B$7)+B$8</f>
        <v>14.049316580934274</v>
      </c>
      <c r="H61" s="183">
        <f>MMULT(Iris_Data!$B59:$E59,Classify!C$4:C$7)+C$8</f>
        <v>44.674657944765656</v>
      </c>
      <c r="I61" s="183">
        <f>MMULT(Iris_Data!$B59:$E59,Classify!D$4:D$7)+D$8</f>
        <v>28.669722558284121</v>
      </c>
      <c r="J61" s="63">
        <f t="shared" si="0"/>
        <v>2</v>
      </c>
      <c r="K61" s="63">
        <f>'Posterior Probabilities '!D63</f>
        <v>2</v>
      </c>
      <c r="L61" s="63">
        <f>'Posterior Probabilities '!C63</f>
        <v>2</v>
      </c>
      <c r="M61" s="187">
        <v>66.848730000000003</v>
      </c>
      <c r="N61" s="188">
        <v>5.5980473000000002</v>
      </c>
      <c r="O61" s="188">
        <v>37.607917999999998</v>
      </c>
      <c r="P61" s="189">
        <f t="shared" si="1"/>
        <v>2</v>
      </c>
      <c r="Q61" s="192">
        <f>'Posterior Probabilities '!H63</f>
        <v>3.3016921425487009</v>
      </c>
      <c r="R61" s="194">
        <f t="shared" si="2"/>
        <v>2.2963551574512993</v>
      </c>
      <c r="S61" s="194">
        <f>'Posterior Probabilities '!K63</f>
        <v>35.311562915512127</v>
      </c>
      <c r="T61" s="193">
        <f t="shared" si="3"/>
        <v>2.2963550844878711</v>
      </c>
    </row>
    <row r="62" spans="6:20" x14ac:dyDescent="0.25">
      <c r="F62" s="63">
        <v>59</v>
      </c>
      <c r="G62" s="183">
        <f>MMULT(Iris_Data!$B60:$E60,Classify!B$4:B$7)+B$8</f>
        <v>39.288981293396802</v>
      </c>
      <c r="H62" s="183">
        <f>MMULT(Iris_Data!$B60:$E60,Classify!C$4:C$7)+C$8</f>
        <v>83.603023267211299</v>
      </c>
      <c r="I62" s="183">
        <f>MMULT(Iris_Data!$B60:$E60,Classify!D$4:D$7)+D$8</f>
        <v>74.59054802336027</v>
      </c>
      <c r="J62" s="63">
        <f t="shared" si="0"/>
        <v>2</v>
      </c>
      <c r="K62" s="63">
        <f>'Posterior Probabilities '!D64</f>
        <v>2</v>
      </c>
      <c r="L62" s="63">
        <f>'Posterior Probabilities '!C64</f>
        <v>2</v>
      </c>
      <c r="M62" s="187">
        <v>90.731326999999993</v>
      </c>
      <c r="N62" s="188">
        <v>2.1032435</v>
      </c>
      <c r="O62" s="188">
        <v>20.128194000000001</v>
      </c>
      <c r="P62" s="189">
        <f t="shared" si="1"/>
        <v>2</v>
      </c>
      <c r="Q62" s="192">
        <f>'Posterior Probabilities '!H64</f>
        <v>1.4303515001412985E-2</v>
      </c>
      <c r="R62" s="194">
        <f t="shared" si="2"/>
        <v>2.088939984998587</v>
      </c>
      <c r="S62" s="194">
        <f>'Posterior Probabilities '!K64</f>
        <v>18.039254002702851</v>
      </c>
      <c r="T62" s="193">
        <f t="shared" si="3"/>
        <v>2.0889399972971496</v>
      </c>
    </row>
    <row r="63" spans="6:20" x14ac:dyDescent="0.25">
      <c r="F63" s="63">
        <v>60</v>
      </c>
      <c r="G63" s="183">
        <f>MMULT(Iris_Data!$B61:$E61,Classify!B$4:B$7)+B$8</f>
        <v>11.37118002009359</v>
      </c>
      <c r="H63" s="183">
        <f>MMULT(Iris_Data!$B61:$E61,Classify!C$4:C$7)+C$8</f>
        <v>57.206435859426065</v>
      </c>
      <c r="I63" s="183">
        <f>MMULT(Iris_Data!$B61:$E61,Classify!D$4:D$7)+D$8</f>
        <v>49.600633329527568</v>
      </c>
      <c r="J63" s="63">
        <f t="shared" si="0"/>
        <v>2</v>
      </c>
      <c r="K63" s="63">
        <f>'Posterior Probabilities '!D65</f>
        <v>2</v>
      </c>
      <c r="L63" s="63">
        <f>'Posterior Probabilities '!C65</f>
        <v>2</v>
      </c>
      <c r="M63" s="187">
        <v>94.742239999999995</v>
      </c>
      <c r="N63" s="188">
        <v>3.0717283000000002</v>
      </c>
      <c r="O63" s="188">
        <v>18.283332999999999</v>
      </c>
      <c r="P63" s="189">
        <f t="shared" si="1"/>
        <v>2</v>
      </c>
      <c r="Q63" s="192">
        <f>'Posterior Probabilities '!H65</f>
        <v>0.15941702356368112</v>
      </c>
      <c r="R63" s="194">
        <f t="shared" si="2"/>
        <v>2.912311276436319</v>
      </c>
      <c r="S63" s="194">
        <f>'Posterior Probabilities '!K65</f>
        <v>15.371022083361318</v>
      </c>
      <c r="T63" s="193">
        <f t="shared" si="3"/>
        <v>2.9123109166386811</v>
      </c>
    </row>
    <row r="64" spans="6:20" x14ac:dyDescent="0.25">
      <c r="F64" s="63">
        <v>61</v>
      </c>
      <c r="G64" s="183">
        <f>MMULT(Iris_Data!$B62:$E62,Classify!B$4:B$7)+B$8</f>
        <v>3.6824572504014554</v>
      </c>
      <c r="H64" s="183">
        <f>MMULT(Iris_Data!$B62:$E62,Classify!C$4:C$7)+C$8</f>
        <v>44.457765104283283</v>
      </c>
      <c r="I64" s="183">
        <f>MMULT(Iris_Data!$B62:$E62,Classify!D$4:D$7)+D$8</f>
        <v>30.993504607537659</v>
      </c>
      <c r="J64" s="63">
        <f t="shared" si="0"/>
        <v>2</v>
      </c>
      <c r="K64" s="63">
        <f>'Posterior Probabilities '!D66</f>
        <v>2</v>
      </c>
      <c r="L64" s="63">
        <f>'Posterior Probabilities '!C66</f>
        <v>2</v>
      </c>
      <c r="M64" s="187">
        <v>87.721913000000001</v>
      </c>
      <c r="N64" s="188">
        <v>6.1712968000000004</v>
      </c>
      <c r="O64" s="188">
        <v>33.099817999999999</v>
      </c>
      <c r="P64" s="189">
        <f t="shared" si="1"/>
        <v>2</v>
      </c>
      <c r="Q64" s="192">
        <f>'Posterior Probabilities '!H66</f>
        <v>4.0334821290192062</v>
      </c>
      <c r="R64" s="194">
        <f t="shared" si="2"/>
        <v>2.1378146709807941</v>
      </c>
      <c r="S64" s="194">
        <f>'Posterior Probabilities '!K66</f>
        <v>30.96200312251036</v>
      </c>
      <c r="T64" s="193">
        <f t="shared" si="3"/>
        <v>2.1378148774896388</v>
      </c>
    </row>
    <row r="65" spans="6:20" x14ac:dyDescent="0.25">
      <c r="F65" s="63">
        <v>62</v>
      </c>
      <c r="G65" s="183">
        <f>MMULT(Iris_Data!$B63:$E63,Classify!B$4:B$7)+B$8</f>
        <v>28.259425089775618</v>
      </c>
      <c r="H65" s="183">
        <f>MMULT(Iris_Data!$B63:$E63,Classify!C$4:C$7)+C$8</f>
        <v>72.523793364130555</v>
      </c>
      <c r="I65" s="183">
        <f>MMULT(Iris_Data!$B63:$E63,Classify!D$4:D$7)+D$8</f>
        <v>65.356186302194999</v>
      </c>
      <c r="J65" s="63">
        <f t="shared" si="0"/>
        <v>2</v>
      </c>
      <c r="K65" s="63">
        <f>'Posterior Probabilities '!D67</f>
        <v>2</v>
      </c>
      <c r="L65" s="63">
        <f>'Posterior Probabilities '!C67</f>
        <v>2</v>
      </c>
      <c r="M65" s="187">
        <v>89.869130999999996</v>
      </c>
      <c r="N65" s="188">
        <v>1.3403944000000001</v>
      </c>
      <c r="O65" s="188">
        <v>15.675609</v>
      </c>
      <c r="P65" s="189">
        <f t="shared" si="1"/>
        <v>2</v>
      </c>
      <c r="Q65" s="192">
        <f>'Posterior Probabilities '!H67</f>
        <v>1.0971601154789958</v>
      </c>
      <c r="R65" s="194">
        <f t="shared" si="2"/>
        <v>0.24323428452100426</v>
      </c>
      <c r="S65" s="194">
        <f>'Posterior Probabilities '!K67</f>
        <v>15.432374239350189</v>
      </c>
      <c r="T65" s="193">
        <f t="shared" si="3"/>
        <v>0.24323476064981087</v>
      </c>
    </row>
    <row r="66" spans="6:20" x14ac:dyDescent="0.25">
      <c r="F66" s="63">
        <v>63</v>
      </c>
      <c r="G66" s="183">
        <f>MMULT(Iris_Data!$B64:$E64,Classify!B$4:B$7)+B$8</f>
        <v>23.728878560968511</v>
      </c>
      <c r="H66" s="183">
        <f>MMULT(Iris_Data!$B64:$E64,Classify!C$4:C$7)+C$8</f>
        <v>64.176201614861455</v>
      </c>
      <c r="I66" s="183">
        <f>MMULT(Iris_Data!$B64:$E64,Classify!D$4:D$7)+D$8</f>
        <v>50.559682010495152</v>
      </c>
      <c r="J66" s="63">
        <f t="shared" si="0"/>
        <v>2</v>
      </c>
      <c r="K66" s="63">
        <f>'Posterior Probabilities '!D68</f>
        <v>2</v>
      </c>
      <c r="L66" s="63">
        <f>'Posterior Probabilities '!C68</f>
        <v>2</v>
      </c>
      <c r="M66" s="187">
        <v>86.991977000000006</v>
      </c>
      <c r="N66" s="188">
        <v>6.0973305</v>
      </c>
      <c r="O66" s="188">
        <v>33.330370000000002</v>
      </c>
      <c r="P66" s="189">
        <f t="shared" si="1"/>
        <v>2</v>
      </c>
      <c r="Q66" s="192">
        <f>'Posterior Probabilities '!H68</f>
        <v>4.1140094654826074</v>
      </c>
      <c r="R66" s="194">
        <f t="shared" si="2"/>
        <v>1.9833210345173926</v>
      </c>
      <c r="S66" s="194">
        <f>'Posterior Probabilities '!K68</f>
        <v>31.347048674214243</v>
      </c>
      <c r="T66" s="193">
        <f t="shared" si="3"/>
        <v>1.9833213257857594</v>
      </c>
    </row>
    <row r="67" spans="6:20" x14ac:dyDescent="0.25">
      <c r="F67" s="63">
        <v>64</v>
      </c>
      <c r="G67" s="183">
        <f>MMULT(Iris_Data!$B65:$E65,Classify!B$4:B$7)+B$8</f>
        <v>24.133992951484316</v>
      </c>
      <c r="H67" s="183">
        <f>MMULT(Iris_Data!$B65:$E65,Classify!C$4:C$7)+C$8</f>
        <v>76.918486742649847</v>
      </c>
      <c r="I67" s="183">
        <f>MMULT(Iris_Data!$B65:$E65,Classify!D$4:D$7)+D$8</f>
        <v>71.75218932516853</v>
      </c>
      <c r="J67" s="63">
        <f t="shared" si="0"/>
        <v>2</v>
      </c>
      <c r="K67" s="63">
        <f>'Posterior Probabilities '!D69</f>
        <v>2</v>
      </c>
      <c r="L67" s="63">
        <f>'Posterior Probabilities '!C69</f>
        <v>2</v>
      </c>
      <c r="M67" s="187">
        <v>107.27578</v>
      </c>
      <c r="N67" s="188">
        <v>1.7067899</v>
      </c>
      <c r="O67" s="188">
        <v>12.039384999999999</v>
      </c>
      <c r="P67" s="189">
        <f t="shared" si="1"/>
        <v>2</v>
      </c>
      <c r="Q67" s="192">
        <f>'Posterior Probabilities '!H69</f>
        <v>0.71458637094888922</v>
      </c>
      <c r="R67" s="194">
        <f t="shared" si="2"/>
        <v>0.99220352905111076</v>
      </c>
      <c r="S67" s="194">
        <f>'Posterior Probabilities '!K69</f>
        <v>11.047181205911832</v>
      </c>
      <c r="T67" s="193">
        <f t="shared" si="3"/>
        <v>0.99220379408816761</v>
      </c>
    </row>
    <row r="68" spans="6:20" x14ac:dyDescent="0.25">
      <c r="F68" s="63">
        <v>65</v>
      </c>
      <c r="G68" s="183">
        <f>MMULT(Iris_Data!$B66:$E66,Classify!B$4:B$7)+B$8</f>
        <v>32.175453593421082</v>
      </c>
      <c r="H68" s="183">
        <f>MMULT(Iris_Data!$B66:$E66,Classify!C$4:C$7)+C$8</f>
        <v>62.693363257010432</v>
      </c>
      <c r="I68" s="183">
        <f>MMULT(Iris_Data!$B66:$E66,Classify!D$4:D$7)+D$8</f>
        <v>49.378154056050164</v>
      </c>
      <c r="J68" s="63">
        <f t="shared" si="0"/>
        <v>2</v>
      </c>
      <c r="K68" s="63">
        <f>'Posterior Probabilities '!D70</f>
        <v>2</v>
      </c>
      <c r="L68" s="63">
        <f>'Posterior Probabilities '!C70</f>
        <v>2</v>
      </c>
      <c r="M68" s="187">
        <v>64.805361000000005</v>
      </c>
      <c r="N68" s="188">
        <v>3.7695417</v>
      </c>
      <c r="O68" s="188">
        <v>30.39996</v>
      </c>
      <c r="P68" s="189">
        <f t="shared" si="1"/>
        <v>2</v>
      </c>
      <c r="Q68" s="192">
        <f>'Posterior Probabilities '!H70</f>
        <v>2.7563626494528095</v>
      </c>
      <c r="R68" s="194">
        <f t="shared" si="2"/>
        <v>1.0131790505471905</v>
      </c>
      <c r="S68" s="194">
        <f>'Posterior Probabilities '!K70</f>
        <v>29.386781051373138</v>
      </c>
      <c r="T68" s="193">
        <f t="shared" si="3"/>
        <v>1.0131789486268623</v>
      </c>
    </row>
    <row r="69" spans="6:20" x14ac:dyDescent="0.25">
      <c r="F69" s="63">
        <v>66</v>
      </c>
      <c r="G69" s="183">
        <f>MMULT(Iris_Data!$B67:$E67,Classify!B$4:B$7)+B$8</f>
        <v>47.907258791239812</v>
      </c>
      <c r="H69" s="183">
        <f>MMULT(Iris_Data!$B67:$E67,Classify!C$4:C$7)+C$8</f>
        <v>86.188478875482005</v>
      </c>
      <c r="I69" s="183">
        <f>MMULT(Iris_Data!$B67:$E67,Classify!D$4:D$7)+D$8</f>
        <v>76.126791151787472</v>
      </c>
      <c r="J69" s="63">
        <f t="shared" ref="J69:J132" si="4">IF(G69&gt;=MAX(H69:I69),1,IF(H69&gt;=MAX(I69,G69),2,3))</f>
        <v>2</v>
      </c>
      <c r="K69" s="63">
        <f>'Posterior Probabilities '!D71</f>
        <v>2</v>
      </c>
      <c r="L69" s="63">
        <f>'Posterior Probabilities '!C71</f>
        <v>2</v>
      </c>
      <c r="M69" s="187">
        <v>80.311698000000007</v>
      </c>
      <c r="N69" s="188">
        <v>3.7492578000000001</v>
      </c>
      <c r="O69" s="188">
        <v>23.872633</v>
      </c>
      <c r="P69" s="189">
        <f t="shared" ref="P69:P132" si="5">IF(M69&lt;=MIN(N69:O69),1,IF(N69&lt;=MIN(M69,O69),2,3))</f>
        <v>2</v>
      </c>
      <c r="Q69" s="192">
        <f>'Posterior Probabilities '!H71</f>
        <v>1.0491138023018176</v>
      </c>
      <c r="R69" s="194">
        <f t="shared" ref="R69:R132" si="6">ABS(Q69-MIN(M69:O69))</f>
        <v>2.7001439976981825</v>
      </c>
      <c r="S69" s="194">
        <f>'Posterior Probabilities '!K71</f>
        <v>21.17248924968986</v>
      </c>
      <c r="T69" s="193">
        <f t="shared" ref="T69:T132" si="7">ABS(S69-SMALL(M69:O69,2))</f>
        <v>2.70014375031014</v>
      </c>
    </row>
    <row r="70" spans="6:20" x14ac:dyDescent="0.25">
      <c r="F70" s="63">
        <v>67</v>
      </c>
      <c r="G70" s="183">
        <f>MMULT(Iris_Data!$B68:$E68,Classify!B$4:B$7)+B$8</f>
        <v>16.266983366014728</v>
      </c>
      <c r="H70" s="183">
        <f>MMULT(Iris_Data!$B68:$E68,Classify!C$4:C$7)+C$8</f>
        <v>69.377765921568837</v>
      </c>
      <c r="I70" s="183">
        <f>MMULT(Iris_Data!$B68:$E68,Classify!D$4:D$7)+D$8</f>
        <v>65.452395096123723</v>
      </c>
      <c r="J70" s="63">
        <f t="shared" si="4"/>
        <v>2</v>
      </c>
      <c r="K70" s="63">
        <f>'Posterior Probabilities '!D72</f>
        <v>2</v>
      </c>
      <c r="L70" s="63">
        <f>'Posterior Probabilities '!C72</f>
        <v>2</v>
      </c>
      <c r="M70" s="187">
        <v>110.88366000000001</v>
      </c>
      <c r="N70" s="188">
        <v>4.6620925</v>
      </c>
      <c r="O70" s="188">
        <v>12.512834</v>
      </c>
      <c r="P70" s="189">
        <f t="shared" si="5"/>
        <v>2</v>
      </c>
      <c r="Q70" s="192">
        <f>'Posterior Probabilities '!H72</f>
        <v>1.4670996403901819</v>
      </c>
      <c r="R70" s="194">
        <f t="shared" si="6"/>
        <v>3.194992859609818</v>
      </c>
      <c r="S70" s="194">
        <f>'Posterior Probabilities '!K72</f>
        <v>9.3178412912814554</v>
      </c>
      <c r="T70" s="193">
        <f t="shared" si="7"/>
        <v>3.1949927087185443</v>
      </c>
    </row>
    <row r="71" spans="6:20" x14ac:dyDescent="0.25">
      <c r="F71" s="63">
        <v>68</v>
      </c>
      <c r="G71" s="183">
        <f>MMULT(Iris_Data!$B69:$E69,Classify!B$4:B$7)+B$8</f>
        <v>29.170916561883928</v>
      </c>
      <c r="H71" s="183">
        <f>MMULT(Iris_Data!$B69:$E69,Classify!C$4:C$7)+C$8</f>
        <v>65.093959811719159</v>
      </c>
      <c r="I71" s="183">
        <f>MMULT(Iris_Data!$B69:$E69,Classify!D$4:D$7)+D$8</f>
        <v>51.189806515132886</v>
      </c>
      <c r="J71" s="63">
        <f t="shared" si="4"/>
        <v>2</v>
      </c>
      <c r="K71" s="63">
        <f>'Posterior Probabilities '!D73</f>
        <v>2</v>
      </c>
      <c r="L71" s="63">
        <f>'Posterior Probabilities '!C73</f>
        <v>2</v>
      </c>
      <c r="M71" s="187">
        <v>74.936543999999998</v>
      </c>
      <c r="N71" s="188">
        <v>3.0904571000000001</v>
      </c>
      <c r="O71" s="188">
        <v>30.898764</v>
      </c>
      <c r="P71" s="189">
        <f t="shared" si="5"/>
        <v>2</v>
      </c>
      <c r="Q71" s="192">
        <f>'Posterior Probabilities '!H73</f>
        <v>1.9659630364895468</v>
      </c>
      <c r="R71" s="194">
        <f t="shared" si="6"/>
        <v>1.1244940635104532</v>
      </c>
      <c r="S71" s="194">
        <f>'Posterior Probabilities '!K73</f>
        <v>29.774269629662314</v>
      </c>
      <c r="T71" s="193">
        <f t="shared" si="7"/>
        <v>1.1244943703376862</v>
      </c>
    </row>
    <row r="72" spans="6:20" x14ac:dyDescent="0.25">
      <c r="F72" s="63">
        <v>69</v>
      </c>
      <c r="G72" s="183">
        <f>MMULT(Iris_Data!$B70:$E70,Classify!B$4:B$7)+B$8</f>
        <v>11.523187003296954</v>
      </c>
      <c r="H72" s="183">
        <f>MMULT(Iris_Data!$B70:$E70,Classify!C$4:C$7)+C$8</f>
        <v>73.138683497353057</v>
      </c>
      <c r="I72" s="183">
        <f>MMULT(Iris_Data!$B70:$E70,Classify!D$4:D$7)+D$8</f>
        <v>69.971680802725814</v>
      </c>
      <c r="J72" s="63">
        <f t="shared" si="4"/>
        <v>2</v>
      </c>
      <c r="K72" s="63">
        <f>'Posterior Probabilities '!D74</f>
        <v>2</v>
      </c>
      <c r="L72" s="63">
        <f>'Posterior Probabilities '!C74</f>
        <v>2</v>
      </c>
      <c r="M72" s="187">
        <v>131.66166000000001</v>
      </c>
      <c r="N72" s="188">
        <v>8.4306718000000007</v>
      </c>
      <c r="O72" s="188">
        <v>14.764677000000001</v>
      </c>
      <c r="P72" s="189">
        <f t="shared" si="5"/>
        <v>2</v>
      </c>
      <c r="Q72" s="192">
        <f>'Posterior Probabilities '!H74</f>
        <v>3.7149024233032417</v>
      </c>
      <c r="R72" s="194">
        <f t="shared" si="6"/>
        <v>4.715769376696759</v>
      </c>
      <c r="S72" s="194">
        <f>'Posterior Probabilities '!K74</f>
        <v>10.048907812556546</v>
      </c>
      <c r="T72" s="193">
        <f t="shared" si="7"/>
        <v>4.7157691874434544</v>
      </c>
    </row>
    <row r="73" spans="6:20" x14ac:dyDescent="0.25">
      <c r="F73" s="63">
        <v>70</v>
      </c>
      <c r="G73" s="183">
        <f>MMULT(Iris_Data!$B71:$E71,Classify!B$4:B$7)+B$8</f>
        <v>21.290795844614365</v>
      </c>
      <c r="H73" s="183">
        <f>MMULT(Iris_Data!$B71:$E71,Classify!C$4:C$7)+C$8</f>
        <v>60.140948762259981</v>
      </c>
      <c r="I73" s="183">
        <f>MMULT(Iris_Data!$B71:$E71,Classify!D$4:D$7)+D$8</f>
        <v>47.518183100596843</v>
      </c>
      <c r="J73" s="63">
        <f t="shared" si="4"/>
        <v>2</v>
      </c>
      <c r="K73" s="63">
        <f>'Posterior Probabilities '!D75</f>
        <v>2</v>
      </c>
      <c r="L73" s="63">
        <f>'Posterior Probabilities '!C75</f>
        <v>2</v>
      </c>
      <c r="M73" s="187">
        <v>79.107896999999994</v>
      </c>
      <c r="N73" s="188">
        <v>1.4075913</v>
      </c>
      <c r="O73" s="188">
        <v>26.653123000000001</v>
      </c>
      <c r="P73" s="189">
        <f t="shared" si="5"/>
        <v>2</v>
      </c>
      <c r="Q73" s="192">
        <f>'Posterior Probabilities '!H75</f>
        <v>1.3473016158335218</v>
      </c>
      <c r="R73" s="194">
        <f t="shared" si="6"/>
        <v>6.0289684166478175E-2</v>
      </c>
      <c r="S73" s="194">
        <f>'Posterior Probabilities '!K75</f>
        <v>26.592832939159653</v>
      </c>
      <c r="T73" s="193">
        <f t="shared" si="7"/>
        <v>6.0290060840348048E-2</v>
      </c>
    </row>
    <row r="74" spans="6:20" x14ac:dyDescent="0.25">
      <c r="F74" s="186">
        <v>71</v>
      </c>
      <c r="G74" s="185">
        <f>MMULT(Iris_Data!$B72:$E72,Classify!B$4:B$7)+B$8</f>
        <v>17.899092540655744</v>
      </c>
      <c r="H74" s="185">
        <f>MMULT(Iris_Data!$B72:$E72,Classify!C$4:C$7)+C$8</f>
        <v>78.995434652209852</v>
      </c>
      <c r="I74" s="185">
        <f>MMULT(Iris_Data!$B72:$E72,Classify!D$4:D$7)+D$8</f>
        <v>80.07690311275698</v>
      </c>
      <c r="J74" s="186">
        <f t="shared" si="4"/>
        <v>3</v>
      </c>
      <c r="K74" s="186" t="str">
        <f>'Posterior Probabilities '!D76</f>
        <v>3**</v>
      </c>
      <c r="L74" s="186">
        <f>'Posterior Probabilities '!C76</f>
        <v>2</v>
      </c>
      <c r="M74" s="187">
        <v>130.86238</v>
      </c>
      <c r="N74" s="188">
        <v>8.6696991000000008</v>
      </c>
      <c r="O74" s="188">
        <v>6.5067621999999998</v>
      </c>
      <c r="P74" s="189">
        <f t="shared" si="5"/>
        <v>3</v>
      </c>
      <c r="Q74" s="192">
        <f>'Posterior Probabilities '!H76</f>
        <v>4.5538156947909778</v>
      </c>
      <c r="R74" s="194">
        <f t="shared" si="6"/>
        <v>1.952946505209022</v>
      </c>
      <c r="S74" s="194">
        <f>'Posterior Probabilities '!K76</f>
        <v>6.7167526158843653</v>
      </c>
      <c r="T74" s="193">
        <f t="shared" si="7"/>
        <v>1.9529464841156354</v>
      </c>
    </row>
    <row r="75" spans="6:20" x14ac:dyDescent="0.25">
      <c r="F75" s="63">
        <v>72</v>
      </c>
      <c r="G75" s="183">
        <f>MMULT(Iris_Data!$B73:$E73,Classify!B$4:B$7)+B$8</f>
        <v>35.016494296144714</v>
      </c>
      <c r="H75" s="183">
        <f>MMULT(Iris_Data!$B73:$E73,Classify!C$4:C$7)+C$8</f>
        <v>71.919797184964736</v>
      </c>
      <c r="I75" s="183">
        <f>MMULT(Iris_Data!$B73:$E73,Classify!D$4:D$7)+D$8</f>
        <v>60.339168581143809</v>
      </c>
      <c r="J75" s="63">
        <f t="shared" si="4"/>
        <v>2</v>
      </c>
      <c r="K75" s="63">
        <f>'Posterior Probabilities '!D77</f>
        <v>2</v>
      </c>
      <c r="L75" s="63">
        <f>'Posterior Probabilities '!C77</f>
        <v>2</v>
      </c>
      <c r="M75" s="187">
        <v>75.672279000000003</v>
      </c>
      <c r="N75" s="188">
        <v>1.8656729000000001</v>
      </c>
      <c r="O75" s="188">
        <v>25.02693</v>
      </c>
      <c r="P75" s="189">
        <f t="shared" si="5"/>
        <v>2</v>
      </c>
      <c r="Q75" s="192">
        <f>'Posterior Probabilities '!H77</f>
        <v>0.7409995552603138</v>
      </c>
      <c r="R75" s="194">
        <f t="shared" si="6"/>
        <v>1.1246733447396862</v>
      </c>
      <c r="S75" s="194">
        <f>'Posterior Probabilities '!K77</f>
        <v>23.90225676290143</v>
      </c>
      <c r="T75" s="193">
        <f t="shared" si="7"/>
        <v>1.1246732370985697</v>
      </c>
    </row>
    <row r="76" spans="6:20" x14ac:dyDescent="0.25">
      <c r="F76" s="63">
        <v>73</v>
      </c>
      <c r="G76" s="183">
        <f>MMULT(Iris_Data!$B74:$E74,Classify!B$4:B$7)+B$8</f>
        <v>14.381709215087199</v>
      </c>
      <c r="H76" s="183">
        <f>MMULT(Iris_Data!$B74:$E74,Classify!C$4:C$7)+C$8</f>
        <v>78.914837729811566</v>
      </c>
      <c r="I76" s="183">
        <f>MMULT(Iris_Data!$B74:$E74,Classify!D$4:D$7)+D$8</f>
        <v>77.428467575141042</v>
      </c>
      <c r="J76" s="63">
        <f t="shared" si="4"/>
        <v>2</v>
      </c>
      <c r="K76" s="63">
        <f>'Posterior Probabilities '!D78</f>
        <v>2</v>
      </c>
      <c r="L76" s="63">
        <f>'Posterior Probabilities '!C78</f>
        <v>2</v>
      </c>
      <c r="M76" s="187">
        <v>133.94244</v>
      </c>
      <c r="N76" s="188">
        <v>4.8761850000000004</v>
      </c>
      <c r="O76" s="188">
        <v>7.8489253000000003</v>
      </c>
      <c r="P76" s="189">
        <f t="shared" si="5"/>
        <v>2</v>
      </c>
      <c r="Q76" s="192">
        <f>'Posterior Probabilities '!H78</f>
        <v>4.5007067665146767</v>
      </c>
      <c r="R76" s="194">
        <f t="shared" si="6"/>
        <v>0.37547823348532372</v>
      </c>
      <c r="S76" s="194">
        <f>'Posterior Probabilities '!K78</f>
        <v>7.4734470758553728</v>
      </c>
      <c r="T76" s="193">
        <f t="shared" si="7"/>
        <v>0.3754782241446275</v>
      </c>
    </row>
    <row r="77" spans="6:20" x14ac:dyDescent="0.25">
      <c r="F77" s="63">
        <v>74</v>
      </c>
      <c r="G77" s="183">
        <f>MMULT(Iris_Data!$B75:$E75,Classify!B$4:B$7)+B$8</f>
        <v>25.254888058238436</v>
      </c>
      <c r="H77" s="183">
        <f>MMULT(Iris_Data!$B75:$E75,Classify!C$4:C$7)+C$8</f>
        <v>74.924389918839253</v>
      </c>
      <c r="I77" s="183">
        <f>MMULT(Iris_Data!$B75:$E75,Classify!D$4:D$7)+D$8</f>
        <v>67.167838761277665</v>
      </c>
      <c r="J77" s="63">
        <f t="shared" si="4"/>
        <v>2</v>
      </c>
      <c r="K77" s="63">
        <f>'Posterior Probabilities '!D79</f>
        <v>2</v>
      </c>
      <c r="L77" s="63">
        <f>'Posterior Probabilities '!C79</f>
        <v>2</v>
      </c>
      <c r="M77" s="187">
        <v>102.72394</v>
      </c>
      <c r="N77" s="188">
        <v>3.3849396</v>
      </c>
      <c r="O77" s="188">
        <v>18.898042</v>
      </c>
      <c r="P77" s="189">
        <f t="shared" si="5"/>
        <v>2</v>
      </c>
      <c r="Q77" s="192">
        <f>'Posterior Probabilities '!H79</f>
        <v>0.675391446663266</v>
      </c>
      <c r="R77" s="194">
        <f t="shared" si="6"/>
        <v>2.7095481533367343</v>
      </c>
      <c r="S77" s="194">
        <f>'Posterior Probabilities '!K79</f>
        <v>16.188493761786884</v>
      </c>
      <c r="T77" s="193">
        <f t="shared" si="7"/>
        <v>2.7095482382131166</v>
      </c>
    </row>
    <row r="78" spans="6:20" x14ac:dyDescent="0.25">
      <c r="F78" s="63">
        <v>75</v>
      </c>
      <c r="G78" s="183">
        <f>MMULT(Iris_Data!$B76:$E76,Classify!B$4:B$7)+B$8</f>
        <v>39.50933965569638</v>
      </c>
      <c r="H78" s="183">
        <f>MMULT(Iris_Data!$B76:$E76,Classify!C$4:C$7)+C$8</f>
        <v>78.899946171754735</v>
      </c>
      <c r="I78" s="183">
        <f>MMULT(Iris_Data!$B76:$E76,Classify!D$4:D$7)+D$8</f>
        <v>68.271414732544628</v>
      </c>
      <c r="J78" s="63">
        <f t="shared" si="4"/>
        <v>2</v>
      </c>
      <c r="K78" s="63">
        <f>'Posterior Probabilities '!D80</f>
        <v>2</v>
      </c>
      <c r="L78" s="63">
        <f>'Posterior Probabilities '!C80</f>
        <v>2</v>
      </c>
      <c r="M78" s="187">
        <v>80.446411999999995</v>
      </c>
      <c r="N78" s="188">
        <v>1.6651992</v>
      </c>
      <c r="O78" s="188">
        <v>22.922262</v>
      </c>
      <c r="P78" s="189">
        <f t="shared" si="5"/>
        <v>2</v>
      </c>
      <c r="Q78" s="192">
        <f>'Posterior Probabilities '!H80</f>
        <v>0.35707706882280688</v>
      </c>
      <c r="R78" s="194">
        <f t="shared" si="6"/>
        <v>1.3081221311771931</v>
      </c>
      <c r="S78" s="194">
        <f>'Posterior Probabilities '!K80</f>
        <v>21.61413994724229</v>
      </c>
      <c r="T78" s="193">
        <f t="shared" si="7"/>
        <v>1.3081220527577102</v>
      </c>
    </row>
    <row r="79" spans="6:20" x14ac:dyDescent="0.25">
      <c r="F79" s="63">
        <v>76</v>
      </c>
      <c r="G79" s="183">
        <f>MMULT(Iris_Data!$B77:$E77,Classify!B$4:B$7)+B$8</f>
        <v>43.194055069388625</v>
      </c>
      <c r="H79" s="183">
        <f>MMULT(Iris_Data!$B77:$E77,Classify!C$4:C$7)+C$8</f>
        <v>83.911406984148599</v>
      </c>
      <c r="I79" s="183">
        <f>MMULT(Iris_Data!$B77:$E77,Classify!D$4:D$7)+D$8</f>
        <v>74.513678291202325</v>
      </c>
      <c r="J79" s="63">
        <f t="shared" si="4"/>
        <v>2</v>
      </c>
      <c r="K79" s="63">
        <f>'Posterior Probabilities '!D81</f>
        <v>2</v>
      </c>
      <c r="L79" s="63">
        <f>'Posterior Probabilities '!C81</f>
        <v>2</v>
      </c>
      <c r="M79" s="187">
        <v>84.165649000000002</v>
      </c>
      <c r="N79" s="188">
        <v>2.7309446999999998</v>
      </c>
      <c r="O79" s="188">
        <v>21.526402000000001</v>
      </c>
      <c r="P79" s="189">
        <f t="shared" si="5"/>
        <v>2</v>
      </c>
      <c r="Q79" s="192">
        <f>'Posterior Probabilities '!H81</f>
        <v>0.50236209709389101</v>
      </c>
      <c r="R79" s="194">
        <f t="shared" si="6"/>
        <v>2.2285826029061089</v>
      </c>
      <c r="S79" s="194">
        <f>'Posterior Probabilities '!K81</f>
        <v>19.297819482985528</v>
      </c>
      <c r="T79" s="193">
        <f t="shared" si="7"/>
        <v>2.2285825170144733</v>
      </c>
    </row>
    <row r="80" spans="6:20" x14ac:dyDescent="0.25">
      <c r="F80" s="63">
        <v>77</v>
      </c>
      <c r="G80" s="183">
        <f>MMULT(Iris_Data!$B78:$E78,Classify!B$4:B$7)+B$8</f>
        <v>36.613058705676536</v>
      </c>
      <c r="H80" s="183">
        <f>MMULT(Iris_Data!$B78:$E78,Classify!C$4:C$7)+C$8</f>
        <v>87.721127205562212</v>
      </c>
      <c r="I80" s="183">
        <f>MMULT(Iris_Data!$B78:$E78,Classify!D$4:D$7)+D$8</f>
        <v>81.37241015695605</v>
      </c>
      <c r="J80" s="63">
        <f t="shared" si="4"/>
        <v>2</v>
      </c>
      <c r="K80" s="63">
        <f>'Posterior Probabilities '!D82</f>
        <v>2</v>
      </c>
      <c r="L80" s="63">
        <f>'Posterior Probabilities '!C82</f>
        <v>2</v>
      </c>
      <c r="M80" s="187">
        <v>105.94034000000001</v>
      </c>
      <c r="N80" s="188">
        <v>3.7242046000000002</v>
      </c>
      <c r="O80" s="188">
        <v>16.421638999999999</v>
      </c>
      <c r="P80" s="189">
        <f t="shared" si="5"/>
        <v>2</v>
      </c>
      <c r="Q80" s="192">
        <f>'Posterior Probabilities '!H82</f>
        <v>0.44497655969875916</v>
      </c>
      <c r="R80" s="194">
        <f t="shared" si="6"/>
        <v>3.2792280403012413</v>
      </c>
      <c r="S80" s="194">
        <f>'Posterior Probabilities '!K82</f>
        <v>13.142410656910037</v>
      </c>
      <c r="T80" s="193">
        <f t="shared" si="7"/>
        <v>3.2792283430899616</v>
      </c>
    </row>
    <row r="81" spans="6:20" x14ac:dyDescent="0.25">
      <c r="F81" s="63">
        <v>78</v>
      </c>
      <c r="G81" s="183">
        <f>MMULT(Iris_Data!$B79:$E79,Classify!B$4:B$7)+B$8</f>
        <v>30.470565093443128</v>
      </c>
      <c r="H81" s="183">
        <f>MMULT(Iris_Data!$B79:$E79,Classify!C$4:C$7)+C$8</f>
        <v>90.538367212372137</v>
      </c>
      <c r="I81" s="183">
        <f>MMULT(Iris_Data!$B79:$E79,Classify!D$4:D$7)+D$8</f>
        <v>89.741924078726157</v>
      </c>
      <c r="J81" s="63">
        <f t="shared" si="4"/>
        <v>2</v>
      </c>
      <c r="K81" s="63">
        <f>'Posterior Probabilities '!D83</f>
        <v>2</v>
      </c>
      <c r="L81" s="63">
        <f>'Posterior Probabilities '!C83</f>
        <v>2</v>
      </c>
      <c r="M81" s="187">
        <v>124.80258000000001</v>
      </c>
      <c r="N81" s="188">
        <v>4.6669777999999997</v>
      </c>
      <c r="O81" s="188">
        <v>6.2598640999999997</v>
      </c>
      <c r="P81" s="189">
        <f t="shared" si="5"/>
        <v>2</v>
      </c>
      <c r="Q81" s="192">
        <f>'Posterior Probabilities '!H83</f>
        <v>3.6571354369373243</v>
      </c>
      <c r="R81" s="194">
        <f t="shared" si="6"/>
        <v>1.0098423630626754</v>
      </c>
      <c r="S81" s="194">
        <f>'Posterior Probabilities '!K83</f>
        <v>5.2500217042286978</v>
      </c>
      <c r="T81" s="193">
        <f t="shared" si="7"/>
        <v>1.0098423957713019</v>
      </c>
    </row>
    <row r="82" spans="6:20" x14ac:dyDescent="0.25">
      <c r="F82" s="63">
        <v>79</v>
      </c>
      <c r="G82" s="183">
        <f>MMULT(Iris_Data!$B80:$E80,Classify!B$4:B$7)+B$8</f>
        <v>23.325863005624853</v>
      </c>
      <c r="H82" s="183">
        <f>MMULT(Iris_Data!$B80:$E80,Classify!C$4:C$7)+C$8</f>
        <v>74.949798568253769</v>
      </c>
      <c r="I82" s="183">
        <f>MMULT(Iris_Data!$B80:$E80,Classify!D$4:D$7)+D$8</f>
        <v>70.062206732425466</v>
      </c>
      <c r="J82" s="63">
        <f t="shared" si="4"/>
        <v>2</v>
      </c>
      <c r="K82" s="63">
        <f>'Posterior Probabilities '!D84</f>
        <v>2</v>
      </c>
      <c r="L82" s="63">
        <f>'Posterior Probabilities '!C84</f>
        <v>2</v>
      </c>
      <c r="M82" s="187">
        <v>104.22824</v>
      </c>
      <c r="N82" s="188">
        <v>0.98036480000000004</v>
      </c>
      <c r="O82" s="188">
        <v>10.755549</v>
      </c>
      <c r="P82" s="189">
        <f t="shared" si="5"/>
        <v>2</v>
      </c>
      <c r="Q82" s="192">
        <f>'Posterior Probabilities '!H84</f>
        <v>0.89096886803282416</v>
      </c>
      <c r="R82" s="194">
        <f t="shared" si="6"/>
        <v>8.9395931967175879E-2</v>
      </c>
      <c r="S82" s="194">
        <f>'Posterior Probabilities '!K84</f>
        <v>10.666152539689572</v>
      </c>
      <c r="T82" s="193">
        <f t="shared" si="7"/>
        <v>8.9396460310428694E-2</v>
      </c>
    </row>
    <row r="83" spans="6:20" x14ac:dyDescent="0.25">
      <c r="F83" s="63">
        <v>80</v>
      </c>
      <c r="G83" s="183">
        <f>MMULT(Iris_Data!$B81:$E81,Classify!B$4:B$7)+B$8</f>
        <v>34.31609625380085</v>
      </c>
      <c r="H83" s="183">
        <f>MMULT(Iris_Data!$B81:$E81,Classify!C$4:C$7)+C$8</f>
        <v>59.690017359887221</v>
      </c>
      <c r="I83" s="183">
        <f>MMULT(Iris_Data!$B81:$E81,Classify!D$4:D$7)+D$8</f>
        <v>41.916766670425943</v>
      </c>
      <c r="J83" s="63">
        <f t="shared" si="4"/>
        <v>2</v>
      </c>
      <c r="K83" s="63">
        <f>'Posterior Probabilities '!D85</f>
        <v>2</v>
      </c>
      <c r="L83" s="63">
        <f>'Posterior Probabilities '!C85</f>
        <v>2</v>
      </c>
      <c r="M83" s="187">
        <v>56.371617000000001</v>
      </c>
      <c r="N83" s="188">
        <v>5.6237747000000002</v>
      </c>
      <c r="O83" s="188">
        <v>41.170276000000001</v>
      </c>
      <c r="P83" s="189">
        <f t="shared" si="5"/>
        <v>2</v>
      </c>
      <c r="Q83" s="192">
        <f>'Posterior Probabilities '!H85</f>
        <v>4.8969633634558907</v>
      </c>
      <c r="R83" s="194">
        <f t="shared" si="6"/>
        <v>0.72681133654410957</v>
      </c>
      <c r="S83" s="194">
        <f>'Posterior Probabilities '!K85</f>
        <v>40.443464742377834</v>
      </c>
      <c r="T83" s="193">
        <f t="shared" si="7"/>
        <v>0.72681125762216681</v>
      </c>
    </row>
    <row r="84" spans="6:20" x14ac:dyDescent="0.25">
      <c r="F84" s="63">
        <v>81</v>
      </c>
      <c r="G84" s="183">
        <f>MMULT(Iris_Data!$B82:$E82,Classify!B$4:B$7)+B$8</f>
        <v>18.220656025057878</v>
      </c>
      <c r="H84" s="183">
        <f>MMULT(Iris_Data!$B82:$E82,Classify!C$4:C$7)+C$8</f>
        <v>57.342731777510167</v>
      </c>
      <c r="I84" s="183">
        <f>MMULT(Iris_Data!$B82:$E82,Classify!D$4:D$7)+D$8</f>
        <v>44.628415742658092</v>
      </c>
      <c r="J84" s="63">
        <f t="shared" si="4"/>
        <v>2</v>
      </c>
      <c r="K84" s="63">
        <f>'Posterior Probabilities '!D86</f>
        <v>2</v>
      </c>
      <c r="L84" s="63">
        <f>'Posterior Probabilities '!C86</f>
        <v>2</v>
      </c>
      <c r="M84" s="187">
        <v>80.160898000000003</v>
      </c>
      <c r="N84" s="188">
        <v>1.9167464999999999</v>
      </c>
      <c r="O84" s="188">
        <v>27.345379000000001</v>
      </c>
      <c r="P84" s="189">
        <f t="shared" si="5"/>
        <v>2</v>
      </c>
      <c r="Q84" s="192">
        <f>'Posterior Probabilities '!H86</f>
        <v>1.5653390968795355</v>
      </c>
      <c r="R84" s="194">
        <f t="shared" si="6"/>
        <v>0.35140740312046437</v>
      </c>
      <c r="S84" s="194">
        <f>'Posterior Probabilities '!K86</f>
        <v>26.993971166583528</v>
      </c>
      <c r="T84" s="193">
        <f t="shared" si="7"/>
        <v>0.35140783341647364</v>
      </c>
    </row>
    <row r="85" spans="6:20" x14ac:dyDescent="0.25">
      <c r="F85" s="63">
        <v>82</v>
      </c>
      <c r="G85" s="183">
        <f>MMULT(Iris_Data!$B83:$E83,Classify!B$4:B$7)+B$8</f>
        <v>21.603561005509093</v>
      </c>
      <c r="H85" s="183">
        <f>MMULT(Iris_Data!$B83:$E83,Classify!C$4:C$7)+C$8</f>
        <v>56.178163764053309</v>
      </c>
      <c r="I85" s="183">
        <f>MMULT(Iris_Data!$B83:$E83,Classify!D$4:D$7)+D$8</f>
        <v>41.243849943962914</v>
      </c>
      <c r="J85" s="63">
        <f t="shared" si="4"/>
        <v>2</v>
      </c>
      <c r="K85" s="63">
        <f>'Posterior Probabilities '!D87</f>
        <v>2</v>
      </c>
      <c r="L85" s="63">
        <f>'Posterior Probabilities '!C87</f>
        <v>2</v>
      </c>
      <c r="M85" s="187">
        <v>72.256604999999993</v>
      </c>
      <c r="N85" s="188">
        <v>3.1073992000000001</v>
      </c>
      <c r="O85" s="188">
        <v>32.976027000000002</v>
      </c>
      <c r="P85" s="189">
        <f t="shared" si="5"/>
        <v>2</v>
      </c>
      <c r="Q85" s="192">
        <f>'Posterior Probabilities '!H87</f>
        <v>2.9636622275402957</v>
      </c>
      <c r="R85" s="194">
        <f t="shared" si="6"/>
        <v>0.1437369724597044</v>
      </c>
      <c r="S85" s="194">
        <f>'Posterior Probabilities '!K87</f>
        <v>32.832289867720903</v>
      </c>
      <c r="T85" s="193">
        <f t="shared" si="7"/>
        <v>0.14373713227909946</v>
      </c>
    </row>
    <row r="86" spans="6:20" x14ac:dyDescent="0.25">
      <c r="F86" s="63">
        <v>83</v>
      </c>
      <c r="G86" s="183">
        <f>MMULT(Iris_Data!$B84:$E84,Classify!B$4:B$7)+B$8</f>
        <v>28.977362210160237</v>
      </c>
      <c r="H86" s="183">
        <f>MMULT(Iris_Data!$B84:$E84,Classify!C$4:C$7)+C$8</f>
        <v>65.338515464967159</v>
      </c>
      <c r="I86" s="183">
        <f>MMULT(Iris_Data!$B84:$E84,Classify!D$4:D$7)+D$8</f>
        <v>52.85232012310874</v>
      </c>
      <c r="J86" s="63">
        <f t="shared" si="4"/>
        <v>2</v>
      </c>
      <c r="K86" s="63">
        <f>'Posterior Probabilities '!D88</f>
        <v>2</v>
      </c>
      <c r="L86" s="63">
        <f>'Posterior Probabilities '!C88</f>
        <v>2</v>
      </c>
      <c r="M86" s="187">
        <v>73.796807999999999</v>
      </c>
      <c r="N86" s="188">
        <v>1.0745016999999999</v>
      </c>
      <c r="O86" s="188">
        <v>26.046892</v>
      </c>
      <c r="P86" s="189">
        <f t="shared" si="5"/>
        <v>2</v>
      </c>
      <c r="Q86" s="192">
        <f>'Posterior Probabilities '!H88</f>
        <v>0.88945970217062109</v>
      </c>
      <c r="R86" s="194">
        <f t="shared" si="6"/>
        <v>0.1850419978293788</v>
      </c>
      <c r="S86" s="194">
        <f>'Posterior Probabilities '!K88</f>
        <v>25.861850385887209</v>
      </c>
      <c r="T86" s="193">
        <f t="shared" si="7"/>
        <v>0.18504161411279085</v>
      </c>
    </row>
    <row r="87" spans="6:20" x14ac:dyDescent="0.25">
      <c r="F87" s="186">
        <v>84</v>
      </c>
      <c r="G87" s="185">
        <f>MMULT(Iris_Data!$B85:$E85,Classify!B$4:B$7)+B$8</f>
        <v>7.0100644145823594</v>
      </c>
      <c r="H87" s="185">
        <f>MMULT(Iris_Data!$B85:$E85,Classify!C$4:C$7)+C$8</f>
        <v>77.305590081333307</v>
      </c>
      <c r="I87" s="185">
        <f>MMULT(Iris_Data!$B85:$E85,Classify!D$4:D$7)+D$8</f>
        <v>79.092989095473257</v>
      </c>
      <c r="J87" s="186">
        <f t="shared" si="4"/>
        <v>3</v>
      </c>
      <c r="K87" s="186" t="str">
        <f>'Posterior Probabilities '!D89</f>
        <v>3**</v>
      </c>
      <c r="L87" s="186">
        <f>'Posterior Probabilities '!C89</f>
        <v>2</v>
      </c>
      <c r="M87" s="187">
        <v>149.03030999999999</v>
      </c>
      <c r="N87" s="188">
        <v>8.4392627999999998</v>
      </c>
      <c r="O87" s="188">
        <v>4.8644648000000004</v>
      </c>
      <c r="P87" s="189">
        <f t="shared" si="5"/>
        <v>3</v>
      </c>
      <c r="Q87" s="192">
        <f>'Posterior Probabilities '!H89</f>
        <v>3.5963382974495728</v>
      </c>
      <c r="R87" s="194">
        <f t="shared" si="6"/>
        <v>1.2681265025504276</v>
      </c>
      <c r="S87" s="194">
        <f>'Posterior Probabilities '!K89</f>
        <v>7.1711363257288143</v>
      </c>
      <c r="T87" s="193">
        <f t="shared" si="7"/>
        <v>1.2681264742711855</v>
      </c>
    </row>
    <row r="88" spans="6:20" x14ac:dyDescent="0.25">
      <c r="F88" s="63">
        <v>85</v>
      </c>
      <c r="G88" s="183">
        <f>MMULT(Iris_Data!$B86:$E86,Classify!B$4:B$7)+B$8</f>
        <v>11.558150021430208</v>
      </c>
      <c r="H88" s="183">
        <f>MMULT(Iris_Data!$B86:$E86,Classify!C$4:C$7)+C$8</f>
        <v>66.238124106361525</v>
      </c>
      <c r="I88" s="183">
        <f>MMULT(Iris_Data!$B86:$E86,Classify!D$4:D$7)+D$8</f>
        <v>62.963225297368979</v>
      </c>
      <c r="J88" s="63">
        <f t="shared" si="4"/>
        <v>2</v>
      </c>
      <c r="K88" s="63">
        <f>'Posterior Probabilities '!D90</f>
        <v>2</v>
      </c>
      <c r="L88" s="63">
        <f>'Posterior Probabilities '!C90</f>
        <v>2</v>
      </c>
      <c r="M88" s="187">
        <v>117.03323</v>
      </c>
      <c r="N88" s="188">
        <v>7.6732769000000003</v>
      </c>
      <c r="O88" s="188">
        <v>14.223075</v>
      </c>
      <c r="P88" s="189">
        <f t="shared" si="5"/>
        <v>2</v>
      </c>
      <c r="Q88" s="192">
        <f>'Posterior Probabilities '!H90</f>
        <v>1.8001683792588663</v>
      </c>
      <c r="R88" s="194">
        <f t="shared" si="6"/>
        <v>5.873108520741134</v>
      </c>
      <c r="S88" s="194">
        <f>'Posterior Probabilities '!K90</f>
        <v>8.3499659972453948</v>
      </c>
      <c r="T88" s="193">
        <f t="shared" si="7"/>
        <v>5.8731090027546049</v>
      </c>
    </row>
    <row r="89" spans="6:20" x14ac:dyDescent="0.25">
      <c r="F89" s="63">
        <v>86</v>
      </c>
      <c r="G89" s="183">
        <f>MMULT(Iris_Data!$B87:$E87,Classify!B$4:B$7)+B$8</f>
        <v>33.379957175262973</v>
      </c>
      <c r="H89" s="183">
        <f>MMULT(Iris_Data!$B87:$E87,Classify!C$4:C$7)+C$8</f>
        <v>79.129476406942771</v>
      </c>
      <c r="I89" s="183">
        <f>MMULT(Iris_Data!$B87:$E87,Classify!D$4:D$7)+D$8</f>
        <v>74.012757839805914</v>
      </c>
      <c r="J89" s="63">
        <f t="shared" si="4"/>
        <v>2</v>
      </c>
      <c r="K89" s="63">
        <f>'Posterior Probabilities '!D91</f>
        <v>2</v>
      </c>
      <c r="L89" s="63">
        <f>'Posterior Probabilities '!C91</f>
        <v>2</v>
      </c>
      <c r="M89" s="187">
        <v>96.776643000000007</v>
      </c>
      <c r="N89" s="188">
        <v>5.2776041999999999</v>
      </c>
      <c r="O89" s="188">
        <v>15.511041000000001</v>
      </c>
      <c r="P89" s="189">
        <f t="shared" si="5"/>
        <v>2</v>
      </c>
      <c r="Q89" s="192">
        <f>'Posterior Probabilities '!H91</f>
        <v>3.7619496635984429</v>
      </c>
      <c r="R89" s="194">
        <f t="shared" si="6"/>
        <v>1.515654536401557</v>
      </c>
      <c r="S89" s="194">
        <f>'Posterior Probabilities '!K91</f>
        <v>13.995386797872976</v>
      </c>
      <c r="T89" s="193">
        <f t="shared" si="7"/>
        <v>1.5156542021270241</v>
      </c>
    </row>
    <row r="90" spans="6:20" x14ac:dyDescent="0.25">
      <c r="F90" s="63">
        <v>87</v>
      </c>
      <c r="G90" s="183">
        <f>MMULT(Iris_Data!$B88:$E88,Classify!B$4:B$7)+B$8</f>
        <v>41.238226006199199</v>
      </c>
      <c r="H90" s="183">
        <f>MMULT(Iris_Data!$B88:$E88,Classify!C$4:C$7)+C$8</f>
        <v>88.395337075771707</v>
      </c>
      <c r="I90" s="183">
        <f>MMULT(Iris_Data!$B88:$E88,Classify!D$4:D$7)+D$8</f>
        <v>82.064665945189944</v>
      </c>
      <c r="J90" s="63">
        <f t="shared" si="4"/>
        <v>2</v>
      </c>
      <c r="K90" s="63">
        <f>'Posterior Probabilities '!D92</f>
        <v>2</v>
      </c>
      <c r="L90" s="63">
        <f>'Posterior Probabilities '!C92</f>
        <v>2</v>
      </c>
      <c r="M90" s="187">
        <v>96.710638000000003</v>
      </c>
      <c r="N90" s="188">
        <v>2.3964158000000002</v>
      </c>
      <c r="O90" s="188">
        <v>15.057758</v>
      </c>
      <c r="P90" s="189">
        <f t="shared" si="5"/>
        <v>2</v>
      </c>
      <c r="Q90" s="192">
        <f>'Posterior Probabilities '!H92</f>
        <v>0.76779219403182553</v>
      </c>
      <c r="R90" s="194">
        <f t="shared" si="6"/>
        <v>1.6286236059681747</v>
      </c>
      <c r="S90" s="194">
        <f>'Posterior Probabilities '!K92</f>
        <v>13.429134455194724</v>
      </c>
      <c r="T90" s="193">
        <f t="shared" si="7"/>
        <v>1.6286235448052757</v>
      </c>
    </row>
    <row r="91" spans="6:20" x14ac:dyDescent="0.25">
      <c r="F91" s="63">
        <v>88</v>
      </c>
      <c r="G91" s="183">
        <f>MMULT(Iris_Data!$B89:$E89,Classify!B$4:B$7)+B$8</f>
        <v>21.359136783755872</v>
      </c>
      <c r="H91" s="183">
        <f>MMULT(Iris_Data!$B89:$E89,Classify!C$4:C$7)+C$8</f>
        <v>73.607764455189155</v>
      </c>
      <c r="I91" s="183">
        <f>MMULT(Iris_Data!$B89:$E89,Classify!D$4:D$7)+D$8</f>
        <v>66.092316563274238</v>
      </c>
      <c r="J91" s="63">
        <f t="shared" si="4"/>
        <v>2</v>
      </c>
      <c r="K91" s="63">
        <f>'Posterior Probabilities '!D93</f>
        <v>2</v>
      </c>
      <c r="L91" s="63">
        <f>'Posterior Probabilities '!C93</f>
        <v>2</v>
      </c>
      <c r="M91" s="187">
        <v>109.74751000000001</v>
      </c>
      <c r="N91" s="188">
        <v>5.2502515000000001</v>
      </c>
      <c r="O91" s="188">
        <v>20.281147000000001</v>
      </c>
      <c r="P91" s="189">
        <f t="shared" si="5"/>
        <v>2</v>
      </c>
      <c r="Q91" s="192">
        <f>'Posterior Probabilities '!H93</f>
        <v>1.8992279452331227</v>
      </c>
      <c r="R91" s="194">
        <f t="shared" si="6"/>
        <v>3.3510235547668774</v>
      </c>
      <c r="S91" s="194">
        <f>'Posterior Probabilities '!K93</f>
        <v>16.930123729061787</v>
      </c>
      <c r="T91" s="193">
        <f t="shared" si="7"/>
        <v>3.3510232709382137</v>
      </c>
    </row>
    <row r="92" spans="6:20" x14ac:dyDescent="0.25">
      <c r="F92" s="63">
        <v>89</v>
      </c>
      <c r="G92" s="183">
        <f>MMULT(Iris_Data!$B90:$E90,Classify!B$4:B$7)+B$8</f>
        <v>26.318921131506556</v>
      </c>
      <c r="H92" s="183">
        <f>MMULT(Iris_Data!$B90:$E90,Classify!C$4:C$7)+C$8</f>
        <v>66.006339707822278</v>
      </c>
      <c r="I92" s="183">
        <f>MMULT(Iris_Data!$B90:$E90,Classify!D$4:D$7)+D$8</f>
        <v>56.129954504026074</v>
      </c>
      <c r="J92" s="63">
        <f t="shared" si="4"/>
        <v>2</v>
      </c>
      <c r="K92" s="63">
        <f>'Posterior Probabilities '!D94</f>
        <v>2</v>
      </c>
      <c r="L92" s="63">
        <f>'Posterior Probabilities '!C94</f>
        <v>2</v>
      </c>
      <c r="M92" s="187">
        <v>81.515376000000003</v>
      </c>
      <c r="N92" s="188">
        <v>2.140539</v>
      </c>
      <c r="O92" s="188">
        <v>21.893308999999999</v>
      </c>
      <c r="P92" s="189">
        <f t="shared" si="5"/>
        <v>2</v>
      </c>
      <c r="Q92" s="192">
        <f>'Posterior Probabilities '!H94</f>
        <v>0.56878295906196552</v>
      </c>
      <c r="R92" s="194">
        <f t="shared" si="6"/>
        <v>1.5717560409380344</v>
      </c>
      <c r="S92" s="194">
        <f>'Posterior Probabilities '!K94</f>
        <v>20.321553366655007</v>
      </c>
      <c r="T92" s="193">
        <f t="shared" si="7"/>
        <v>1.571755633344992</v>
      </c>
    </row>
    <row r="93" spans="6:20" x14ac:dyDescent="0.25">
      <c r="F93" s="63">
        <v>90</v>
      </c>
      <c r="G93" s="183">
        <f>MMULT(Iris_Data!$B91:$E91,Classify!B$4:B$7)+B$8</f>
        <v>13.813633113714374</v>
      </c>
      <c r="H93" s="183">
        <f>MMULT(Iris_Data!$B91:$E91,Classify!C$4:C$7)+C$8</f>
        <v>60.379118788153605</v>
      </c>
      <c r="I93" s="183">
        <f>MMULT(Iris_Data!$B91:$E91,Classify!D$4:D$7)+D$8</f>
        <v>51.766075301256222</v>
      </c>
      <c r="J93" s="63">
        <f t="shared" si="4"/>
        <v>2</v>
      </c>
      <c r="K93" s="63">
        <f>'Posterior Probabilities '!D95</f>
        <v>2</v>
      </c>
      <c r="L93" s="63">
        <f>'Posterior Probabilities '!C95</f>
        <v>2</v>
      </c>
      <c r="M93" s="187">
        <v>94.156746999999996</v>
      </c>
      <c r="N93" s="188">
        <v>1.0257761000000001</v>
      </c>
      <c r="O93" s="188">
        <v>18.251863</v>
      </c>
      <c r="P93" s="189">
        <f t="shared" si="5"/>
        <v>2</v>
      </c>
      <c r="Q93" s="192">
        <f>'Posterior Probabilities '!H95</f>
        <v>0.19889636194089622</v>
      </c>
      <c r="R93" s="194">
        <f t="shared" si="6"/>
        <v>0.82687973805910386</v>
      </c>
      <c r="S93" s="194">
        <f>'Posterior Probabilities '!K95</f>
        <v>17.424983335735682</v>
      </c>
      <c r="T93" s="193">
        <f t="shared" si="7"/>
        <v>0.82687966426431814</v>
      </c>
    </row>
    <row r="94" spans="6:20" x14ac:dyDescent="0.25">
      <c r="F94" s="63">
        <v>91</v>
      </c>
      <c r="G94" s="183">
        <f>MMULT(Iris_Data!$B92:$E92,Classify!B$4:B$7)+B$8</f>
        <v>11.340005632251078</v>
      </c>
      <c r="H94" s="183">
        <f>MMULT(Iris_Data!$B92:$E92,Classify!C$4:C$7)+C$8</f>
        <v>62.527527225508592</v>
      </c>
      <c r="I94" s="183">
        <f>MMULT(Iris_Data!$B92:$E92,Classify!D$4:D$7)+D$8</f>
        <v>55.133309950536983</v>
      </c>
      <c r="J94" s="63">
        <f t="shared" si="4"/>
        <v>2</v>
      </c>
      <c r="K94" s="63">
        <f>'Posterior Probabilities '!D96</f>
        <v>2</v>
      </c>
      <c r="L94" s="63">
        <f>'Posterior Probabilities '!C96</f>
        <v>2</v>
      </c>
      <c r="M94" s="187">
        <v>106.20305999999999</v>
      </c>
      <c r="N94" s="188">
        <v>3.8280205</v>
      </c>
      <c r="O94" s="188">
        <v>18.616454999999998</v>
      </c>
      <c r="P94" s="189">
        <f t="shared" si="5"/>
        <v>2</v>
      </c>
      <c r="Q94" s="192">
        <f>'Posterior Probabilities '!H96</f>
        <v>1.0835169092739525</v>
      </c>
      <c r="R94" s="194">
        <f t="shared" si="6"/>
        <v>2.7445035907260475</v>
      </c>
      <c r="S94" s="194">
        <f>'Posterior Probabilities '!K96</f>
        <v>15.871951459218062</v>
      </c>
      <c r="T94" s="193">
        <f t="shared" si="7"/>
        <v>2.7445035407819365</v>
      </c>
    </row>
    <row r="95" spans="6:20" x14ac:dyDescent="0.25">
      <c r="F95" s="63">
        <v>92</v>
      </c>
      <c r="G95" s="183">
        <f>MMULT(Iris_Data!$B93:$E93,Classify!B$4:B$7)+B$8</f>
        <v>28.135843903337928</v>
      </c>
      <c r="H95" s="183">
        <f>MMULT(Iris_Data!$B93:$E93,Classify!C$4:C$7)+C$8</f>
        <v>77.104592632963133</v>
      </c>
      <c r="I95" s="183">
        <f>MMULT(Iris_Data!$B93:$E93,Classify!D$4:D$7)+D$8</f>
        <v>70.844062789022672</v>
      </c>
      <c r="J95" s="63">
        <f t="shared" si="4"/>
        <v>2</v>
      </c>
      <c r="K95" s="63">
        <f>'Posterior Probabilities '!D97</f>
        <v>2</v>
      </c>
      <c r="L95" s="63">
        <f>'Posterior Probabilities '!C97</f>
        <v>2</v>
      </c>
      <c r="M95" s="187">
        <v>99.233846</v>
      </c>
      <c r="N95" s="188">
        <v>1.2963480999999999</v>
      </c>
      <c r="O95" s="188">
        <v>13.817408</v>
      </c>
      <c r="P95" s="189">
        <f t="shared" si="5"/>
        <v>2</v>
      </c>
      <c r="Q95" s="192">
        <f>'Posterior Probabilities '!H97</f>
        <v>0.37455555604808061</v>
      </c>
      <c r="R95" s="194">
        <f t="shared" si="6"/>
        <v>0.92179254395191923</v>
      </c>
      <c r="S95" s="194">
        <f>'Posterior Probabilities '!K97</f>
        <v>12.895615243929326</v>
      </c>
      <c r="T95" s="193">
        <f t="shared" si="7"/>
        <v>0.92179275607067446</v>
      </c>
    </row>
    <row r="96" spans="6:20" x14ac:dyDescent="0.25">
      <c r="F96" s="63">
        <v>93</v>
      </c>
      <c r="G96" s="183">
        <f>MMULT(Iris_Data!$B94:$E94,Classify!B$4:B$7)+B$8</f>
        <v>24.975511258306625</v>
      </c>
      <c r="H96" s="183">
        <f>MMULT(Iris_Data!$B94:$E94,Classify!C$4:C$7)+C$8</f>
        <v>65.152409574653873</v>
      </c>
      <c r="I96" s="183">
        <f>MMULT(Iris_Data!$B94:$E94,Classify!D$4:D$7)+D$8</f>
        <v>53.760446659254598</v>
      </c>
      <c r="J96" s="63">
        <f t="shared" si="4"/>
        <v>2</v>
      </c>
      <c r="K96" s="63">
        <f>'Posterior Probabilities '!D98</f>
        <v>2</v>
      </c>
      <c r="L96" s="63">
        <f>'Posterior Probabilities '!C98</f>
        <v>2</v>
      </c>
      <c r="M96" s="187">
        <v>81.052756000000002</v>
      </c>
      <c r="N96" s="188">
        <v>0.69895980000000002</v>
      </c>
      <c r="O96" s="188">
        <v>23.482886000000001</v>
      </c>
      <c r="P96" s="189">
        <f t="shared" si="5"/>
        <v>2</v>
      </c>
      <c r="Q96" s="192">
        <f>'Posterior Probabilities '!H98</f>
        <v>0.54242464182909922</v>
      </c>
      <c r="R96" s="194">
        <f t="shared" si="6"/>
        <v>0.1565351581709008</v>
      </c>
      <c r="S96" s="194">
        <f>'Posterior Probabilities '!K98</f>
        <v>23.326350472627393</v>
      </c>
      <c r="T96" s="193">
        <f t="shared" si="7"/>
        <v>0.15653552737260767</v>
      </c>
    </row>
    <row r="97" spans="6:20" x14ac:dyDescent="0.25">
      <c r="F97" s="63">
        <v>94</v>
      </c>
      <c r="G97" s="183">
        <f>MMULT(Iris_Data!$B95:$E95,Classify!B$4:B$7)+B$8</f>
        <v>14.044946203667635</v>
      </c>
      <c r="H97" s="183">
        <f>MMULT(Iris_Data!$B95:$E95,Classify!C$4:C$7)+C$8</f>
        <v>45.53722786863959</v>
      </c>
      <c r="I97" s="183">
        <f>MMULT(Iris_Data!$B95:$E95,Classify!D$4:D$7)+D$8</f>
        <v>29.545779496453719</v>
      </c>
      <c r="J97" s="63">
        <f t="shared" si="4"/>
        <v>2</v>
      </c>
      <c r="K97" s="63">
        <f>'Posterior Probabilities '!D99</f>
        <v>2</v>
      </c>
      <c r="L97" s="63">
        <f>'Posterior Probabilities '!C99</f>
        <v>2</v>
      </c>
      <c r="M97" s="187">
        <v>68.466763999999998</v>
      </c>
      <c r="N97" s="188">
        <v>5.4822012000000004</v>
      </c>
      <c r="O97" s="188">
        <v>37.465097999999998</v>
      </c>
      <c r="P97" s="189">
        <f t="shared" si="5"/>
        <v>2</v>
      </c>
      <c r="Q97" s="192">
        <f>'Posterior Probabilities '!H99</f>
        <v>3.4932819919558193</v>
      </c>
      <c r="R97" s="194">
        <f t="shared" si="6"/>
        <v>1.9889192080441811</v>
      </c>
      <c r="S97" s="194">
        <f>'Posterior Probabilities '!K99</f>
        <v>35.47617873632759</v>
      </c>
      <c r="T97" s="193">
        <f t="shared" si="7"/>
        <v>1.9889192636724076</v>
      </c>
    </row>
    <row r="98" spans="6:20" x14ac:dyDescent="0.25">
      <c r="F98" s="63">
        <v>95</v>
      </c>
      <c r="G98" s="183">
        <f>MMULT(Iris_Data!$B96:$E96,Classify!B$4:B$7)+B$8</f>
        <v>17.59949608053509</v>
      </c>
      <c r="H98" s="183">
        <f>MMULT(Iris_Data!$B96:$E96,Classify!C$4:C$7)+C$8</f>
        <v>64.405731850049548</v>
      </c>
      <c r="I98" s="183">
        <f>MMULT(Iris_Data!$B96:$E96,Classify!D$4:D$7)+D$8</f>
        <v>56.30102511775641</v>
      </c>
      <c r="J98" s="63">
        <f t="shared" si="4"/>
        <v>2</v>
      </c>
      <c r="K98" s="63">
        <f>'Posterior Probabilities '!D100</f>
        <v>2</v>
      </c>
      <c r="L98" s="63">
        <f>'Posterior Probabilities '!C100</f>
        <v>2</v>
      </c>
      <c r="M98" s="187">
        <v>94.390938000000006</v>
      </c>
      <c r="N98" s="188">
        <v>0.77846649999999995</v>
      </c>
      <c r="O98" s="188">
        <v>16.987880000000001</v>
      </c>
      <c r="P98" s="189">
        <f t="shared" si="5"/>
        <v>2</v>
      </c>
      <c r="Q98" s="192">
        <f>'Posterior Probabilities '!H100</f>
        <v>6.4251832462207989E-2</v>
      </c>
      <c r="R98" s="194">
        <f t="shared" si="6"/>
        <v>0.71421466753779195</v>
      </c>
      <c r="S98" s="194">
        <f>'Posterior Probabilities '!K100</f>
        <v>16.273665297048893</v>
      </c>
      <c r="T98" s="193">
        <f t="shared" si="7"/>
        <v>0.71421470295110723</v>
      </c>
    </row>
    <row r="99" spans="6:20" x14ac:dyDescent="0.25">
      <c r="F99" s="63">
        <v>96</v>
      </c>
      <c r="G99" s="183">
        <f>MMULT(Iris_Data!$B97:$E97,Classify!B$4:B$7)+B$8</f>
        <v>28.770114979660661</v>
      </c>
      <c r="H99" s="183">
        <f>MMULT(Iris_Data!$B97:$E97,Classify!C$4:C$7)+C$8</f>
        <v>67.45388278880192</v>
      </c>
      <c r="I99" s="183">
        <f>MMULT(Iris_Data!$B97:$E97,Classify!D$4:D$7)+D$8</f>
        <v>56.543282599415562</v>
      </c>
      <c r="J99" s="63">
        <f t="shared" si="4"/>
        <v>2</v>
      </c>
      <c r="K99" s="63">
        <f>'Posterior Probabilities '!D101</f>
        <v>2</v>
      </c>
      <c r="L99" s="63">
        <f>'Posterior Probabilities '!C101</f>
        <v>2</v>
      </c>
      <c r="M99" s="187">
        <v>80.201679999999996</v>
      </c>
      <c r="N99" s="188">
        <v>2.8341444</v>
      </c>
      <c r="O99" s="188">
        <v>24.655345000000001</v>
      </c>
      <c r="P99" s="189">
        <f t="shared" si="5"/>
        <v>2</v>
      </c>
      <c r="Q99" s="192">
        <f>'Posterior Probabilities '!H101</f>
        <v>0.4501713071605502</v>
      </c>
      <c r="R99" s="194">
        <f t="shared" si="6"/>
        <v>2.38397309283945</v>
      </c>
      <c r="S99" s="194">
        <f>'Posterior Probabilities '!K101</f>
        <v>22.271371685934053</v>
      </c>
      <c r="T99" s="193">
        <f t="shared" si="7"/>
        <v>2.3839733140659476</v>
      </c>
    </row>
    <row r="100" spans="6:20" x14ac:dyDescent="0.25">
      <c r="F100" s="63">
        <v>97</v>
      </c>
      <c r="G100" s="183">
        <f>MMULT(Iris_Data!$B98:$E98,Classify!B$4:B$7)+B$8</f>
        <v>24.67148685194519</v>
      </c>
      <c r="H100" s="183">
        <f>MMULT(Iris_Data!$B98:$E98,Classify!C$4:C$7)+C$8</f>
        <v>67.390054725112648</v>
      </c>
      <c r="I100" s="183">
        <f>MMULT(Iris_Data!$B98:$E98,Classify!D$4:D$7)+D$8</f>
        <v>58.282665939549332</v>
      </c>
      <c r="J100" s="63">
        <f t="shared" si="4"/>
        <v>2</v>
      </c>
      <c r="K100" s="63">
        <f>'Posterior Probabilities '!D102</f>
        <v>2</v>
      </c>
      <c r="L100" s="63">
        <f>'Posterior Probabilities '!C102</f>
        <v>2</v>
      </c>
      <c r="M100" s="187">
        <v>86.467729000000006</v>
      </c>
      <c r="N100" s="188">
        <v>1.0305930000000001</v>
      </c>
      <c r="O100" s="188">
        <v>19.245370999999999</v>
      </c>
      <c r="P100" s="189">
        <f t="shared" si="5"/>
        <v>2</v>
      </c>
      <c r="Q100" s="192">
        <f>'Posterior Probabilities '!H102</f>
        <v>0.11009510240754862</v>
      </c>
      <c r="R100" s="194">
        <f t="shared" si="6"/>
        <v>0.92049789759245149</v>
      </c>
      <c r="S100" s="194">
        <f>'Posterior Probabilities '!K102</f>
        <v>18.324872673534667</v>
      </c>
      <c r="T100" s="193">
        <f t="shared" si="7"/>
        <v>0.92049832646533147</v>
      </c>
    </row>
    <row r="101" spans="6:20" x14ac:dyDescent="0.25">
      <c r="F101" s="63">
        <v>98</v>
      </c>
      <c r="G101" s="183">
        <f>MMULT(Iris_Data!$B99:$E99,Classify!B$4:B$7)+B$8</f>
        <v>34.800506311111832</v>
      </c>
      <c r="H101" s="183">
        <f>MMULT(Iris_Data!$B99:$E99,Classify!C$4:C$7)+C$8</f>
        <v>75.760304356547394</v>
      </c>
      <c r="I101" s="183">
        <f>MMULT(Iris_Data!$B99:$E99,Classify!D$4:D$7)+D$8</f>
        <v>65.782244933789855</v>
      </c>
      <c r="J101" s="63">
        <f t="shared" si="4"/>
        <v>2</v>
      </c>
      <c r="K101" s="63">
        <f>'Posterior Probabilities '!D103</f>
        <v>2</v>
      </c>
      <c r="L101" s="63">
        <f>'Posterior Probabilities '!C103</f>
        <v>2</v>
      </c>
      <c r="M101" s="187">
        <v>82.465003999999993</v>
      </c>
      <c r="N101" s="188">
        <v>0.54540789999999995</v>
      </c>
      <c r="O101" s="188">
        <v>20.501526999999999</v>
      </c>
      <c r="P101" s="189">
        <f t="shared" si="5"/>
        <v>2</v>
      </c>
      <c r="Q101" s="192">
        <f>'Posterior Probabilities '!H103</f>
        <v>0.19398752230499375</v>
      </c>
      <c r="R101" s="194">
        <f t="shared" si="6"/>
        <v>0.35142037769500623</v>
      </c>
      <c r="S101" s="194">
        <f>'Posterior Probabilities '!K103</f>
        <v>20.150106367819728</v>
      </c>
      <c r="T101" s="193">
        <f t="shared" si="7"/>
        <v>0.35142063218027175</v>
      </c>
    </row>
    <row r="102" spans="6:20" x14ac:dyDescent="0.25">
      <c r="F102" s="63">
        <v>99</v>
      </c>
      <c r="G102" s="183">
        <f>MMULT(Iris_Data!$B100:$E100,Classify!B$4:B$7)+B$8</f>
        <v>24.306287603805259</v>
      </c>
      <c r="H102" s="183">
        <f>MMULT(Iris_Data!$B100:$E100,Classify!C$4:C$7)+C$8</f>
        <v>47.601538383493832</v>
      </c>
      <c r="I102" s="183">
        <f>MMULT(Iris_Data!$B100:$E100,Classify!D$4:D$7)+D$8</f>
        <v>29.805368127527316</v>
      </c>
      <c r="J102" s="63">
        <f t="shared" si="4"/>
        <v>2</v>
      </c>
      <c r="K102" s="63">
        <f>'Posterior Probabilities '!D104</f>
        <v>2</v>
      </c>
      <c r="L102" s="63">
        <f>'Posterior Probabilities '!C104</f>
        <v>2</v>
      </c>
      <c r="M102" s="187">
        <v>56.141818000000001</v>
      </c>
      <c r="N102" s="188">
        <v>9.5513168999999998</v>
      </c>
      <c r="O102" s="188">
        <v>45.143656999999997</v>
      </c>
      <c r="P102" s="189">
        <f t="shared" si="5"/>
        <v>2</v>
      </c>
      <c r="Q102" s="192">
        <f>'Posterior Probabilities '!H104</f>
        <v>5.2998929724950479</v>
      </c>
      <c r="R102" s="194">
        <f t="shared" si="6"/>
        <v>4.2514239275049519</v>
      </c>
      <c r="S102" s="194">
        <f>'Posterior Probabilities '!K104</f>
        <v>40.892233484427678</v>
      </c>
      <c r="T102" s="193">
        <f t="shared" si="7"/>
        <v>4.2514235155723199</v>
      </c>
    </row>
    <row r="103" spans="6:20" x14ac:dyDescent="0.25">
      <c r="F103" s="63">
        <v>100</v>
      </c>
      <c r="G103" s="183">
        <f>MMULT(Iris_Data!$B101:$E101,Classify!B$4:B$7)+B$8</f>
        <v>23.955763704680976</v>
      </c>
      <c r="H103" s="183">
        <f>MMULT(Iris_Data!$B101:$E101,Classify!C$4:C$7)+C$8</f>
        <v>66.161658647966519</v>
      </c>
      <c r="I103" s="183">
        <f>MMULT(Iris_Data!$B101:$E101,Classify!D$4:D$7)+D$8</f>
        <v>56.637483480987925</v>
      </c>
      <c r="J103" s="63">
        <f t="shared" si="4"/>
        <v>2</v>
      </c>
      <c r="K103" s="63">
        <f>'Posterior Probabilities '!D105</f>
        <v>2</v>
      </c>
      <c r="L103" s="63">
        <f>'Posterior Probabilities '!C105</f>
        <v>2</v>
      </c>
      <c r="M103" s="187">
        <v>84.785174999999995</v>
      </c>
      <c r="N103" s="188">
        <v>0.37338470000000001</v>
      </c>
      <c r="O103" s="188">
        <v>19.421735000000002</v>
      </c>
      <c r="P103" s="189">
        <f t="shared" si="5"/>
        <v>2</v>
      </c>
      <c r="Q103" s="192">
        <f>'Posterior Probabilities '!H105</f>
        <v>9.4037063013110544E-2</v>
      </c>
      <c r="R103" s="194">
        <f t="shared" si="6"/>
        <v>0.27934763698688947</v>
      </c>
      <c r="S103" s="194">
        <f>'Posterior Probabilities '!K105</f>
        <v>19.14238739697047</v>
      </c>
      <c r="T103" s="193">
        <f t="shared" si="7"/>
        <v>0.27934760302953165</v>
      </c>
    </row>
    <row r="104" spans="6:20" x14ac:dyDescent="0.25">
      <c r="F104" s="63">
        <v>101</v>
      </c>
      <c r="G104" s="183">
        <f>MMULT(Iris_Data!$B102:$E102,Classify!B$4:B$7)+B$8</f>
        <v>-2.2201080952482783</v>
      </c>
      <c r="H104" s="183">
        <f>MMULT(Iris_Data!$B102:$E102,Classify!C$4:C$7)+C$8</f>
        <v>96.739670827634328</v>
      </c>
      <c r="I104" s="183">
        <f>MMULT(Iris_Data!$B102:$E102,Classify!D$4:D$7)+D$8</f>
        <v>115.49900374910871</v>
      </c>
      <c r="J104" s="63">
        <f t="shared" si="4"/>
        <v>3</v>
      </c>
      <c r="K104" s="63">
        <f>'Posterior Probabilities '!D106</f>
        <v>3</v>
      </c>
      <c r="L104" s="63">
        <f>'Posterior Probabilities '!C106</f>
        <v>3</v>
      </c>
      <c r="M104" s="187">
        <v>245.72228999999999</v>
      </c>
      <c r="N104" s="188">
        <v>47.802731000000001</v>
      </c>
      <c r="O104" s="188">
        <v>10.284065</v>
      </c>
      <c r="P104" s="189">
        <f t="shared" si="5"/>
        <v>3</v>
      </c>
      <c r="Q104" s="192">
        <f>'Posterior Probabilities '!H106</f>
        <v>6.8779555973361237</v>
      </c>
      <c r="R104" s="194">
        <f t="shared" si="6"/>
        <v>3.4061094026638763</v>
      </c>
      <c r="S104" s="194">
        <f>'Posterior Probabilities '!K106</f>
        <v>44.396621440283639</v>
      </c>
      <c r="T104" s="193">
        <f t="shared" si="7"/>
        <v>3.4061095597163629</v>
      </c>
    </row>
    <row r="105" spans="6:20" x14ac:dyDescent="0.25">
      <c r="F105" s="63">
        <v>102</v>
      </c>
      <c r="G105" s="183">
        <f>MMULT(Iris_Data!$B103:$E103,Classify!B$4:B$7)+B$8</f>
        <v>-2.9182921644717368</v>
      </c>
      <c r="H105" s="183">
        <f>MMULT(Iris_Data!$B103:$E103,Classify!C$4:C$7)+C$8</f>
        <v>76.096217026247288</v>
      </c>
      <c r="I105" s="183">
        <f>MMULT(Iris_Data!$B103:$E103,Classify!D$4:D$7)+D$8</f>
        <v>82.927553200743176</v>
      </c>
      <c r="J105" s="63">
        <f t="shared" si="4"/>
        <v>3</v>
      </c>
      <c r="K105" s="63">
        <f>'Posterior Probabilities '!D107</f>
        <v>3</v>
      </c>
      <c r="L105" s="63">
        <f>'Posterior Probabilities '!C107</f>
        <v>3</v>
      </c>
      <c r="M105" s="187">
        <v>174.08188999999999</v>
      </c>
      <c r="N105" s="188">
        <v>16.052873000000002</v>
      </c>
      <c r="O105" s="188">
        <v>2.3902005000000002</v>
      </c>
      <c r="P105" s="189">
        <f t="shared" si="5"/>
        <v>3</v>
      </c>
      <c r="Q105" s="192">
        <f>'Posterior Probabilities '!H107</f>
        <v>0.37660442876254185</v>
      </c>
      <c r="R105" s="194">
        <f t="shared" si="6"/>
        <v>2.0135960712374583</v>
      </c>
      <c r="S105" s="194">
        <f>'Posterior Probabilities '!K107</f>
        <v>14.039276777753591</v>
      </c>
      <c r="T105" s="193">
        <f t="shared" si="7"/>
        <v>2.0135962222464112</v>
      </c>
    </row>
    <row r="106" spans="6:20" x14ac:dyDescent="0.25">
      <c r="F106" s="63">
        <v>103</v>
      </c>
      <c r="G106" s="183">
        <f>MMULT(Iris_Data!$B104:$E104,Classify!B$4:B$7)+B$8</f>
        <v>18.141292349333881</v>
      </c>
      <c r="H106" s="183">
        <f>MMULT(Iris_Data!$B104:$E104,Classify!C$4:C$7)+C$8</f>
        <v>104.08164836369632</v>
      </c>
      <c r="I106" s="183">
        <f>MMULT(Iris_Data!$B104:$E104,Classify!D$4:D$7)+D$8</f>
        <v>114.64179935778455</v>
      </c>
      <c r="J106" s="63">
        <f t="shared" si="4"/>
        <v>3</v>
      </c>
      <c r="K106" s="63">
        <f>'Posterior Probabilities '!D108</f>
        <v>3</v>
      </c>
      <c r="L106" s="63">
        <f>'Posterior Probabilities '!C108</f>
        <v>3</v>
      </c>
      <c r="M106" s="187">
        <v>194.31243000000001</v>
      </c>
      <c r="N106" s="188">
        <v>22.431716999999999</v>
      </c>
      <c r="O106" s="188">
        <v>1.3114148999999999</v>
      </c>
      <c r="P106" s="189">
        <f t="shared" si="5"/>
        <v>3</v>
      </c>
      <c r="Q106" s="192">
        <f>'Posterior Probabilities '!H108</f>
        <v>0.26162604497451736</v>
      </c>
      <c r="R106" s="194">
        <f t="shared" si="6"/>
        <v>1.0497888550254826</v>
      </c>
      <c r="S106" s="194">
        <f>'Posterior Probabilities '!K108</f>
        <v>21.381928033151446</v>
      </c>
      <c r="T106" s="193">
        <f t="shared" si="7"/>
        <v>1.0497889668485527</v>
      </c>
    </row>
    <row r="107" spans="6:20" x14ac:dyDescent="0.25">
      <c r="F107" s="63">
        <v>104</v>
      </c>
      <c r="G107" s="183">
        <f>MMULT(Iris_Data!$B105:$E105,Classify!B$4:B$7)+B$8</f>
        <v>7.095886862790465</v>
      </c>
      <c r="H107" s="183">
        <f>MMULT(Iris_Data!$B105:$E105,Classify!C$4:C$7)+C$8</f>
        <v>87.322126078766715</v>
      </c>
      <c r="I107" s="183">
        <f>MMULT(Iris_Data!$B105:$E105,Classify!D$4:D$7)+D$8</f>
        <v>94.162894805472206</v>
      </c>
      <c r="J107" s="63">
        <f t="shared" si="4"/>
        <v>3</v>
      </c>
      <c r="K107" s="63">
        <f>'Posterior Probabilities '!D109</f>
        <v>3</v>
      </c>
      <c r="L107" s="63">
        <f>'Posterior Probabilities '!C109</f>
        <v>3</v>
      </c>
      <c r="M107" s="187">
        <v>177.36427</v>
      </c>
      <c r="N107" s="188">
        <v>16.91179</v>
      </c>
      <c r="O107" s="188">
        <v>3.2302529</v>
      </c>
      <c r="P107" s="189">
        <f t="shared" si="5"/>
        <v>3</v>
      </c>
      <c r="Q107" s="192">
        <f>'Posterior Probabilities '!H109</f>
        <v>0.75983253101468551</v>
      </c>
      <c r="R107" s="194">
        <f t="shared" si="6"/>
        <v>2.4704203689853146</v>
      </c>
      <c r="S107" s="194">
        <f>'Posterior Probabilities '!K109</f>
        <v>14.441369984424776</v>
      </c>
      <c r="T107" s="193">
        <f t="shared" si="7"/>
        <v>2.4704200155752236</v>
      </c>
    </row>
    <row r="108" spans="6:20" x14ac:dyDescent="0.25">
      <c r="F108" s="63">
        <v>105</v>
      </c>
      <c r="G108" s="183">
        <f>MMULT(Iris_Data!$B106:$E106,Classify!B$4:B$7)+B$8</f>
        <v>3.918015139718463</v>
      </c>
      <c r="H108" s="183">
        <f>MMULT(Iris_Data!$B106:$E106,Classify!C$4:C$7)+C$8</f>
        <v>94.785000744698337</v>
      </c>
      <c r="I108" s="183">
        <f>MMULT(Iris_Data!$B106:$E106,Classify!D$4:D$7)+D$8</f>
        <v>108.0055467655082</v>
      </c>
      <c r="J108" s="63">
        <f t="shared" si="4"/>
        <v>3</v>
      </c>
      <c r="K108" s="63">
        <f>'Posterior Probabilities '!D110</f>
        <v>3</v>
      </c>
      <c r="L108" s="63">
        <f>'Posterior Probabilities '!C110</f>
        <v>3</v>
      </c>
      <c r="M108" s="187">
        <v>209.78918999999999</v>
      </c>
      <c r="N108" s="188">
        <v>28.055223000000002</v>
      </c>
      <c r="O108" s="188">
        <v>1.614131</v>
      </c>
      <c r="P108" s="189">
        <f t="shared" si="5"/>
        <v>3</v>
      </c>
      <c r="Q108" s="192">
        <f>'Posterior Probabilities '!H110</f>
        <v>1.2411706044600692</v>
      </c>
      <c r="R108" s="194">
        <f t="shared" si="6"/>
        <v>0.37296039553993077</v>
      </c>
      <c r="S108" s="194">
        <f>'Posterior Probabilities '!K110</f>
        <v>27.682262646079327</v>
      </c>
      <c r="T108" s="193">
        <f t="shared" si="7"/>
        <v>0.37296035392067495</v>
      </c>
    </row>
    <row r="109" spans="6:20" x14ac:dyDescent="0.25">
      <c r="F109" s="63">
        <v>106</v>
      </c>
      <c r="G109" s="183">
        <f>MMULT(Iris_Data!$B107:$E107,Classify!B$4:B$7)+B$8</f>
        <v>18.411928394732385</v>
      </c>
      <c r="H109" s="183">
        <f>MMULT(Iris_Data!$B107:$E107,Classify!C$4:C$7)+C$8</f>
        <v>115.57876855562962</v>
      </c>
      <c r="I109" s="183">
        <f>MMULT(Iris_Data!$B107:$E107,Classify!D$4:D$7)+D$8</f>
        <v>129.80130533614687</v>
      </c>
      <c r="J109" s="63">
        <f t="shared" si="4"/>
        <v>3</v>
      </c>
      <c r="K109" s="63">
        <f>'Posterior Probabilities '!D111</f>
        <v>3</v>
      </c>
      <c r="L109" s="63">
        <f>'Posterior Probabilities '!C111</f>
        <v>3</v>
      </c>
      <c r="M109" s="187">
        <v>230.22355999999999</v>
      </c>
      <c r="N109" s="188">
        <v>35.889876000000001</v>
      </c>
      <c r="O109" s="188">
        <v>7.4448026</v>
      </c>
      <c r="P109" s="189">
        <f t="shared" si="5"/>
        <v>3</v>
      </c>
      <c r="Q109" s="192">
        <f>'Posterior Probabilities '!H111</f>
        <v>3.1456819775840019</v>
      </c>
      <c r="R109" s="194">
        <f t="shared" si="6"/>
        <v>4.2991206224159981</v>
      </c>
      <c r="S109" s="194">
        <f>'Posterior Probabilities '!K111</f>
        <v>31.590755538618897</v>
      </c>
      <c r="T109" s="193">
        <f t="shared" si="7"/>
        <v>4.2991204613811043</v>
      </c>
    </row>
    <row r="110" spans="6:20" x14ac:dyDescent="0.25">
      <c r="F110" s="63">
        <v>107</v>
      </c>
      <c r="G110" s="183">
        <f>MMULT(Iris_Data!$B108:$E108,Classify!B$4:B$7)+B$8</f>
        <v>-15.487550744138787</v>
      </c>
      <c r="H110" s="183">
        <f>MMULT(Iris_Data!$B108:$E108,Classify!C$4:C$7)+C$8</f>
        <v>56.139610489775478</v>
      </c>
      <c r="I110" s="183">
        <f>MMULT(Iris_Data!$B108:$E108,Classify!D$4:D$7)+D$8</f>
        <v>59.113483597126333</v>
      </c>
      <c r="J110" s="63">
        <f t="shared" si="4"/>
        <v>3</v>
      </c>
      <c r="K110" s="63">
        <f>'Posterior Probabilities '!D112</f>
        <v>3</v>
      </c>
      <c r="L110" s="63">
        <f>'Posterior Probabilities '!C112</f>
        <v>3</v>
      </c>
      <c r="M110" s="187">
        <v>160.59460000000001</v>
      </c>
      <c r="N110" s="188">
        <v>17.340281999999998</v>
      </c>
      <c r="O110" s="188">
        <v>11.392536</v>
      </c>
      <c r="P110" s="189">
        <f t="shared" si="5"/>
        <v>3</v>
      </c>
      <c r="Q110" s="192">
        <f>'Posterior Probabilities '!H112</f>
        <v>2.2439057474269966</v>
      </c>
      <c r="R110" s="194">
        <f t="shared" si="6"/>
        <v>9.1486302525730032</v>
      </c>
      <c r="S110" s="194">
        <f>'Posterior Probabilities '!K112</f>
        <v>8.1916519621271835</v>
      </c>
      <c r="T110" s="193">
        <f t="shared" si="7"/>
        <v>9.1486300378728149</v>
      </c>
    </row>
    <row r="111" spans="6:20" x14ac:dyDescent="0.25">
      <c r="F111" s="63">
        <v>108</v>
      </c>
      <c r="G111" s="183">
        <f>MMULT(Iris_Data!$B109:$E109,Classify!B$4:B$7)+B$8</f>
        <v>19.138606269650325</v>
      </c>
      <c r="H111" s="183">
        <f>MMULT(Iris_Data!$B109:$E109,Classify!C$4:C$7)+C$8</f>
        <v>106.66835080871836</v>
      </c>
      <c r="I111" s="183">
        <f>MMULT(Iris_Data!$B109:$E109,Classify!D$4:D$7)+D$8</f>
        <v>115.54532528072139</v>
      </c>
      <c r="J111" s="63">
        <f t="shared" si="4"/>
        <v>3</v>
      </c>
      <c r="K111" s="63">
        <f>'Posterior Probabilities '!D113</f>
        <v>3</v>
      </c>
      <c r="L111" s="63">
        <f>'Posterior Probabilities '!C113</f>
        <v>3</v>
      </c>
      <c r="M111" s="187">
        <v>200.84806</v>
      </c>
      <c r="N111" s="188">
        <v>25.788574000000001</v>
      </c>
      <c r="O111" s="188">
        <v>8.0346250999999995</v>
      </c>
      <c r="P111" s="189">
        <f t="shared" si="5"/>
        <v>3</v>
      </c>
      <c r="Q111" s="192">
        <f>'Posterior Probabilities '!H113</f>
        <v>2.4811333946795631</v>
      </c>
      <c r="R111" s="194">
        <f t="shared" si="6"/>
        <v>5.553491705320436</v>
      </c>
      <c r="S111" s="194">
        <f>'Posterior Probabilities '!K113</f>
        <v>20.235082338685761</v>
      </c>
      <c r="T111" s="193">
        <f t="shared" si="7"/>
        <v>5.55349166131424</v>
      </c>
    </row>
    <row r="112" spans="6:20" x14ac:dyDescent="0.25">
      <c r="F112" s="63">
        <v>109</v>
      </c>
      <c r="G112" s="183">
        <f>MMULT(Iris_Data!$B110:$E110,Classify!B$4:B$7)+B$8</f>
        <v>3.792277549134468</v>
      </c>
      <c r="H112" s="183">
        <f>MMULT(Iris_Data!$B110:$E110,Classify!C$4:C$7)+C$8</f>
        <v>91.814695961095353</v>
      </c>
      <c r="I112" s="183">
        <f>MMULT(Iris_Data!$B110:$E110,Classify!D$4:D$7)+D$8</f>
        <v>100.22043155285786</v>
      </c>
      <c r="J112" s="63">
        <f t="shared" si="4"/>
        <v>3</v>
      </c>
      <c r="K112" s="63">
        <f>'Posterior Probabilities '!D114</f>
        <v>3</v>
      </c>
      <c r="L112" s="63">
        <f>'Posterior Probabilities '!C114</f>
        <v>3</v>
      </c>
      <c r="M112" s="187">
        <v>197.33905999999999</v>
      </c>
      <c r="N112" s="188">
        <v>21.294225000000001</v>
      </c>
      <c r="O112" s="188">
        <v>4.4827538999999996</v>
      </c>
      <c r="P112" s="189">
        <f t="shared" si="5"/>
        <v>3</v>
      </c>
      <c r="Q112" s="192">
        <f>'Posterior Probabilities '!H114</f>
        <v>3.8922586102450629</v>
      </c>
      <c r="R112" s="194">
        <f t="shared" si="6"/>
        <v>0.5904952897549367</v>
      </c>
      <c r="S112" s="194">
        <f>'Posterior Probabilities '!K114</f>
        <v>20.703729793770297</v>
      </c>
      <c r="T112" s="193">
        <f t="shared" si="7"/>
        <v>0.59049520622970419</v>
      </c>
    </row>
    <row r="113" spans="6:20" x14ac:dyDescent="0.25">
      <c r="F113" s="63">
        <v>110</v>
      </c>
      <c r="G113" s="183">
        <f>MMULT(Iris_Data!$B111:$E111,Classify!B$4:B$7)+B$8</f>
        <v>24.402939201764227</v>
      </c>
      <c r="H113" s="183">
        <f>MMULT(Iris_Data!$B111:$E111,Classify!C$4:C$7)+C$8</f>
        <v>113.51095704067286</v>
      </c>
      <c r="I113" s="183">
        <f>MMULT(Iris_Data!$B111:$E111,Classify!D$4:D$7)+D$8</f>
        <v>129.08250622448207</v>
      </c>
      <c r="J113" s="63">
        <f t="shared" si="4"/>
        <v>3</v>
      </c>
      <c r="K113" s="63">
        <f>'Posterior Probabilities '!D115</f>
        <v>3</v>
      </c>
      <c r="L113" s="63">
        <f>'Posterior Probabilities '!C115</f>
        <v>3</v>
      </c>
      <c r="M113" s="187">
        <v>215.45219</v>
      </c>
      <c r="N113" s="188">
        <v>37.236153000000002</v>
      </c>
      <c r="O113" s="188">
        <v>6.0930548</v>
      </c>
      <c r="P113" s="189">
        <f t="shared" si="5"/>
        <v>3</v>
      </c>
      <c r="Q113" s="192">
        <f>'Posterior Probabilities '!H115</f>
        <v>6.00670729116539</v>
      </c>
      <c r="R113" s="194">
        <f t="shared" si="6"/>
        <v>8.6347508834609954E-2</v>
      </c>
      <c r="S113" s="194">
        <f>'Posterior Probabilities '!K115</f>
        <v>37.149805658783691</v>
      </c>
      <c r="T113" s="193">
        <f t="shared" si="7"/>
        <v>8.6347341216310269E-2</v>
      </c>
    </row>
    <row r="114" spans="6:20" x14ac:dyDescent="0.25">
      <c r="F114" s="63">
        <v>111</v>
      </c>
      <c r="G114" s="183">
        <f>MMULT(Iris_Data!$B112:$E112,Classify!B$4:B$7)+B$8</f>
        <v>23.616718711212215</v>
      </c>
      <c r="H114" s="183">
        <f>MMULT(Iris_Data!$B112:$E112,Classify!C$4:C$7)+C$8</f>
        <v>91.264641218161941</v>
      </c>
      <c r="I114" s="183">
        <f>MMULT(Iris_Data!$B112:$E112,Classify!D$4:D$7)+D$8</f>
        <v>95.590198603765231</v>
      </c>
      <c r="J114" s="63">
        <f t="shared" si="4"/>
        <v>3</v>
      </c>
      <c r="K114" s="63">
        <f>'Posterior Probabilities '!D116</f>
        <v>3</v>
      </c>
      <c r="L114" s="63">
        <f>'Posterior Probabilities '!C116</f>
        <v>3</v>
      </c>
      <c r="M114" s="187">
        <v>146.66837000000001</v>
      </c>
      <c r="N114" s="188">
        <v>11.372524</v>
      </c>
      <c r="O114" s="188">
        <v>2.7214092000000001</v>
      </c>
      <c r="P114" s="189">
        <f t="shared" si="5"/>
        <v>3</v>
      </c>
      <c r="Q114" s="192">
        <f>'Posterior Probabilities '!H116</f>
        <v>2.4968358844332177</v>
      </c>
      <c r="R114" s="194">
        <f t="shared" si="6"/>
        <v>0.22457331556678239</v>
      </c>
      <c r="S114" s="194">
        <f>'Posterior Probabilities '!K116</f>
        <v>11.147950655639852</v>
      </c>
      <c r="T114" s="193">
        <f t="shared" si="7"/>
        <v>0.22457334436014875</v>
      </c>
    </row>
    <row r="115" spans="6:20" x14ac:dyDescent="0.25">
      <c r="F115" s="63">
        <v>112</v>
      </c>
      <c r="G115" s="183">
        <f>MMULT(Iris_Data!$B113:$E113,Classify!B$4:B$7)+B$8</f>
        <v>7.9220800646924516</v>
      </c>
      <c r="H115" s="183">
        <f>MMULT(Iris_Data!$B113:$E113,Classify!C$4:C$7)+C$8</f>
        <v>86.557432658702098</v>
      </c>
      <c r="I115" s="183">
        <f>MMULT(Iris_Data!$B113:$E113,Classify!D$4:D$7)+D$8</f>
        <v>92.948371591714704</v>
      </c>
      <c r="J115" s="63">
        <f t="shared" si="4"/>
        <v>3</v>
      </c>
      <c r="K115" s="63">
        <f>'Posterior Probabilities '!D117</f>
        <v>3</v>
      </c>
      <c r="L115" s="63">
        <f>'Posterior Probabilities '!C117</f>
        <v>3</v>
      </c>
      <c r="M115" s="187">
        <v>170.97148999999999</v>
      </c>
      <c r="N115" s="188">
        <v>13.700784000000001</v>
      </c>
      <c r="O115" s="188">
        <v>0.91890579999999999</v>
      </c>
      <c r="P115" s="189">
        <f t="shared" si="5"/>
        <v>3</v>
      </c>
      <c r="Q115" s="192">
        <f>'Posterior Probabilities '!H117</f>
        <v>0.6296515010656486</v>
      </c>
      <c r="R115" s="194">
        <f t="shared" si="6"/>
        <v>0.28925429893435139</v>
      </c>
      <c r="S115" s="194">
        <f>'Posterior Probabilities '!K117</f>
        <v>13.411529367090973</v>
      </c>
      <c r="T115" s="193">
        <f t="shared" si="7"/>
        <v>0.28925463290902798</v>
      </c>
    </row>
    <row r="116" spans="6:20" x14ac:dyDescent="0.25">
      <c r="F116" s="63">
        <v>113</v>
      </c>
      <c r="G116" s="183">
        <f>MMULT(Iris_Data!$B114:$E114,Classify!B$4:B$7)+B$8</f>
        <v>17.650297941635856</v>
      </c>
      <c r="H116" s="183">
        <f>MMULT(Iris_Data!$B114:$E114,Classify!C$4:C$7)+C$8</f>
        <v>97.287605267219632</v>
      </c>
      <c r="I116" s="183">
        <f>MMULT(Iris_Data!$B114:$E114,Classify!D$4:D$7)+D$8</f>
        <v>105.8014266702379</v>
      </c>
      <c r="J116" s="63">
        <f t="shared" si="4"/>
        <v>3</v>
      </c>
      <c r="K116" s="63">
        <f>'Posterior Probabilities '!D118</f>
        <v>3</v>
      </c>
      <c r="L116" s="63">
        <f>'Posterior Probabilities '!C118</f>
        <v>3</v>
      </c>
      <c r="M116" s="187">
        <v>177.31384</v>
      </c>
      <c r="N116" s="188">
        <v>18.039224000000001</v>
      </c>
      <c r="O116" s="188">
        <v>1.0115816</v>
      </c>
      <c r="P116" s="189">
        <f t="shared" si="5"/>
        <v>3</v>
      </c>
      <c r="Q116" s="192">
        <f>'Posterior Probabilities '!H118</f>
        <v>0.11730218176727442</v>
      </c>
      <c r="R116" s="194">
        <f t="shared" si="6"/>
        <v>0.89427941823272561</v>
      </c>
      <c r="S116" s="194">
        <f>'Posterior Probabilities '!K118</f>
        <v>17.144944987804266</v>
      </c>
      <c r="T116" s="193">
        <f t="shared" si="7"/>
        <v>0.89427901219573513</v>
      </c>
    </row>
    <row r="117" spans="6:20" x14ac:dyDescent="0.25">
      <c r="F117" s="63">
        <v>114</v>
      </c>
      <c r="G117" s="183">
        <f>MMULT(Iris_Data!$B115:$E115,Classify!B$4:B$7)+B$8</f>
        <v>-10.087060111743725</v>
      </c>
      <c r="H117" s="183">
        <f>MMULT(Iris_Data!$B115:$E115,Classify!C$4:C$7)+C$8</f>
        <v>73.234171977808202</v>
      </c>
      <c r="I117" s="183">
        <f>MMULT(Iris_Data!$B115:$E115,Classify!D$4:D$7)+D$8</f>
        <v>81.777169182938167</v>
      </c>
      <c r="J117" s="63">
        <f t="shared" si="4"/>
        <v>3</v>
      </c>
      <c r="K117" s="63">
        <f>'Posterior Probabilities '!D119</f>
        <v>3</v>
      </c>
      <c r="L117" s="63">
        <f>'Posterior Probabilities '!C119</f>
        <v>3</v>
      </c>
      <c r="M117" s="187">
        <v>187.74609000000001</v>
      </c>
      <c r="N117" s="188">
        <v>21.103622000000001</v>
      </c>
      <c r="O117" s="188">
        <v>4.0176280000000002</v>
      </c>
      <c r="P117" s="189">
        <f t="shared" si="5"/>
        <v>3</v>
      </c>
      <c r="Q117" s="192">
        <f>'Posterior Probabilities '!H119</f>
        <v>0.39905284844079664</v>
      </c>
      <c r="R117" s="194">
        <f t="shared" si="6"/>
        <v>3.6185751515592037</v>
      </c>
      <c r="S117" s="194">
        <f>'Posterior Probabilities '!K119</f>
        <v>17.485047258700373</v>
      </c>
      <c r="T117" s="193">
        <f t="shared" si="7"/>
        <v>3.6185747412996285</v>
      </c>
    </row>
    <row r="118" spans="6:20" x14ac:dyDescent="0.25">
      <c r="F118" s="63">
        <v>115</v>
      </c>
      <c r="G118" s="183">
        <f>MMULT(Iris_Data!$B116:$E116,Classify!B$4:B$7)+B$8</f>
        <v>-9.2587105056954755</v>
      </c>
      <c r="H118" s="183">
        <f>MMULT(Iris_Data!$B116:$E116,Classify!C$4:C$7)+C$8</f>
        <v>80.020582610179147</v>
      </c>
      <c r="I118" s="183">
        <f>MMULT(Iris_Data!$B116:$E116,Classify!D$4:D$7)+D$8</f>
        <v>93.835637668658705</v>
      </c>
      <c r="J118" s="63">
        <f t="shared" si="4"/>
        <v>3</v>
      </c>
      <c r="K118" s="63">
        <f>'Posterior Probabilities '!D120</f>
        <v>3</v>
      </c>
      <c r="L118" s="63">
        <f>'Posterior Probabilities '!C120</f>
        <v>3</v>
      </c>
      <c r="M118" s="187">
        <v>216.214</v>
      </c>
      <c r="N118" s="188">
        <v>37.655411999999998</v>
      </c>
      <c r="O118" s="188">
        <v>10.025302</v>
      </c>
      <c r="P118" s="189">
        <f t="shared" si="5"/>
        <v>3</v>
      </c>
      <c r="Q118" s="192">
        <f>'Posterior Probabilities '!H120</f>
        <v>2.1365481968247964</v>
      </c>
      <c r="R118" s="194">
        <f t="shared" si="6"/>
        <v>7.888753803175204</v>
      </c>
      <c r="S118" s="194">
        <f>'Posterior Probabilities '!K120</f>
        <v>29.76665831378358</v>
      </c>
      <c r="T118" s="193">
        <f t="shared" si="7"/>
        <v>7.8887536862164183</v>
      </c>
    </row>
    <row r="119" spans="6:20" x14ac:dyDescent="0.25">
      <c r="F119" s="63">
        <v>116</v>
      </c>
      <c r="G119" s="183">
        <f>MMULT(Iris_Data!$B117:$E117,Classify!B$4:B$7)+B$8</f>
        <v>12.75665099986098</v>
      </c>
      <c r="H119" s="183">
        <f>MMULT(Iris_Data!$B117:$E117,Classify!C$4:C$7)+C$8</f>
        <v>92.667379257512422</v>
      </c>
      <c r="I119" s="183">
        <f>MMULT(Iris_Data!$B117:$E117,Classify!D$4:D$7)+D$8</f>
        <v>103.22265660311982</v>
      </c>
      <c r="J119" s="63">
        <f t="shared" si="4"/>
        <v>3</v>
      </c>
      <c r="K119" s="63">
        <f>'Posterior Probabilities '!D121</f>
        <v>3</v>
      </c>
      <c r="L119" s="63">
        <f>'Posterior Probabilities '!C121</f>
        <v>3</v>
      </c>
      <c r="M119" s="187">
        <v>184.81782999999999</v>
      </c>
      <c r="N119" s="188">
        <v>24.996378</v>
      </c>
      <c r="O119" s="188">
        <v>3.8858233000000002</v>
      </c>
      <c r="P119" s="189">
        <f t="shared" si="5"/>
        <v>3</v>
      </c>
      <c r="Q119" s="192">
        <f>'Posterior Probabilities '!H121</f>
        <v>2.2429031293259136</v>
      </c>
      <c r="R119" s="194">
        <f t="shared" si="6"/>
        <v>1.6429201706740866</v>
      </c>
      <c r="S119" s="194">
        <f>'Posterior Probabilities '!K121</f>
        <v>23.353457820540509</v>
      </c>
      <c r="T119" s="193">
        <f t="shared" si="7"/>
        <v>1.642920179459491</v>
      </c>
    </row>
    <row r="120" spans="6:20" x14ac:dyDescent="0.25">
      <c r="F120" s="63">
        <v>117</v>
      </c>
      <c r="G120" s="183">
        <f>MMULT(Iris_Data!$B118:$E118,Classify!B$4:B$7)+B$8</f>
        <v>15.806571159228639</v>
      </c>
      <c r="H120" s="183">
        <f>MMULT(Iris_Data!$B118:$E118,Classify!C$4:C$7)+C$8</f>
        <v>90.647873784287341</v>
      </c>
      <c r="I120" s="183">
        <f>MMULT(Iris_Data!$B118:$E118,Classify!D$4:D$7)+D$8</f>
        <v>95.743938068081093</v>
      </c>
      <c r="J120" s="63">
        <f t="shared" si="4"/>
        <v>3</v>
      </c>
      <c r="K120" s="63">
        <f>'Posterior Probabilities '!D122</f>
        <v>3</v>
      </c>
      <c r="L120" s="63">
        <f>'Posterior Probabilities '!C122</f>
        <v>3</v>
      </c>
      <c r="M120" s="187">
        <v>161.85285999999999</v>
      </c>
      <c r="N120" s="188">
        <v>12.170253000000001</v>
      </c>
      <c r="O120" s="188">
        <v>1.9781245000000001</v>
      </c>
      <c r="P120" s="189">
        <f t="shared" si="5"/>
        <v>3</v>
      </c>
      <c r="Q120" s="192">
        <f>'Posterior Probabilities '!H122</f>
        <v>0.80399096281722604</v>
      </c>
      <c r="R120" s="194">
        <f t="shared" si="6"/>
        <v>1.1741335371827741</v>
      </c>
      <c r="S120" s="194">
        <f>'Posterior Probabilities '!K122</f>
        <v>10.996119530404279</v>
      </c>
      <c r="T120" s="193">
        <f t="shared" si="7"/>
        <v>1.1741334695957217</v>
      </c>
    </row>
    <row r="121" spans="6:20" x14ac:dyDescent="0.25">
      <c r="F121" s="63">
        <v>118</v>
      </c>
      <c r="G121" s="183">
        <f>MMULT(Iris_Data!$B119:$E119,Classify!B$4:B$7)+B$8</f>
        <v>36.253736483044847</v>
      </c>
      <c r="H121" s="183">
        <f>MMULT(Iris_Data!$B119:$E119,Classify!C$4:C$7)+C$8</f>
        <v>123.97116534652788</v>
      </c>
      <c r="I121" s="183">
        <f>MMULT(Iris_Data!$B119:$E119,Classify!D$4:D$7)+D$8</f>
        <v>137.37867972388165</v>
      </c>
      <c r="J121" s="63">
        <f t="shared" si="4"/>
        <v>3</v>
      </c>
      <c r="K121" s="63">
        <f>'Posterior Probabilities '!D123</f>
        <v>3</v>
      </c>
      <c r="L121" s="63">
        <f>'Posterior Probabilities '!C123</f>
        <v>3</v>
      </c>
      <c r="M121" s="187">
        <v>213.40561</v>
      </c>
      <c r="N121" s="188">
        <v>37.970753999999999</v>
      </c>
      <c r="O121" s="188">
        <v>11.155726</v>
      </c>
      <c r="P121" s="189">
        <f t="shared" si="5"/>
        <v>3</v>
      </c>
      <c r="Q121" s="192">
        <f>'Posterior Probabilities '!H123</f>
        <v>2.2175164993644572</v>
      </c>
      <c r="R121" s="194">
        <f t="shared" si="6"/>
        <v>8.9382095006355424</v>
      </c>
      <c r="S121" s="194">
        <f>'Posterior Probabilities '!K123</f>
        <v>29.032545254071373</v>
      </c>
      <c r="T121" s="193">
        <f t="shared" si="7"/>
        <v>8.9382087459286268</v>
      </c>
    </row>
    <row r="122" spans="6:20" x14ac:dyDescent="0.25">
      <c r="F122" s="63">
        <v>119</v>
      </c>
      <c r="G122" s="183">
        <f>MMULT(Iris_Data!$B120:$E120,Classify!B$4:B$7)+B$8</f>
        <v>2.9223230055917924</v>
      </c>
      <c r="H122" s="183">
        <f>MMULT(Iris_Data!$B120:$E120,Classify!C$4:C$7)+C$8</f>
        <v>117.16986664864454</v>
      </c>
      <c r="I122" s="183">
        <f>MMULT(Iris_Data!$B120:$E120,Classify!D$4:D$7)+D$8</f>
        <v>137.61756448543716</v>
      </c>
      <c r="J122" s="63">
        <f t="shared" si="4"/>
        <v>3</v>
      </c>
      <c r="K122" s="63">
        <f>'Posterior Probabilities '!D124</f>
        <v>3</v>
      </c>
      <c r="L122" s="63">
        <f>'Posterior Probabilities '!C124</f>
        <v>3</v>
      </c>
      <c r="M122" s="187">
        <v>286.57614999999998</v>
      </c>
      <c r="N122" s="188">
        <v>58.081057999999999</v>
      </c>
      <c r="O122" s="188">
        <v>17.185662000000001</v>
      </c>
      <c r="P122" s="189">
        <f t="shared" si="5"/>
        <v>3</v>
      </c>
      <c r="Q122" s="192">
        <f>'Posterior Probabilities '!H124</f>
        <v>13.07498441762467</v>
      </c>
      <c r="R122" s="194">
        <f t="shared" si="6"/>
        <v>4.110677582375331</v>
      </c>
      <c r="S122" s="194">
        <f>'Posterior Probabilities '!K124</f>
        <v>53.970380091210792</v>
      </c>
      <c r="T122" s="193">
        <f t="shared" si="7"/>
        <v>4.1106779087892065</v>
      </c>
    </row>
    <row r="123" spans="6:20" x14ac:dyDescent="0.25">
      <c r="F123" s="63">
        <v>120</v>
      </c>
      <c r="G123" s="183">
        <f>MMULT(Iris_Data!$B121:$E121,Classify!B$4:B$7)+B$8</f>
        <v>-1.4009658527610469</v>
      </c>
      <c r="H123" s="183">
        <f>MMULT(Iris_Data!$B121:$E121,Classify!C$4:C$7)+C$8</f>
        <v>72.60476714922784</v>
      </c>
      <c r="I123" s="183">
        <f>MMULT(Iris_Data!$B121:$E121,Classify!D$4:D$7)+D$8</f>
        <v>73.865783490739233</v>
      </c>
      <c r="J123" s="63">
        <f t="shared" si="4"/>
        <v>3</v>
      </c>
      <c r="K123" s="63">
        <f>'Posterior Probabilities '!D125</f>
        <v>3</v>
      </c>
      <c r="L123" s="63">
        <f>'Posterior Probabilities '!C125</f>
        <v>3</v>
      </c>
      <c r="M123" s="187">
        <v>158.72990999999999</v>
      </c>
      <c r="N123" s="188">
        <v>10.718444999999999</v>
      </c>
      <c r="O123" s="188">
        <v>8.1964124999999992</v>
      </c>
      <c r="P123" s="189">
        <f t="shared" si="5"/>
        <v>3</v>
      </c>
      <c r="Q123" s="192">
        <f>'Posterior Probabilities '!H125</f>
        <v>8.1572665684378514</v>
      </c>
      <c r="R123" s="194">
        <f t="shared" si="6"/>
        <v>3.9145931562147851E-2</v>
      </c>
      <c r="S123" s="194">
        <f>'Posterior Probabilities '!K125</f>
        <v>10.679299251460622</v>
      </c>
      <c r="T123" s="193">
        <f t="shared" si="7"/>
        <v>3.9145748539377578E-2</v>
      </c>
    </row>
    <row r="124" spans="6:20" x14ac:dyDescent="0.25">
      <c r="F124" s="63">
        <v>121</v>
      </c>
      <c r="G124" s="183">
        <f>MMULT(Iris_Data!$B122:$E122,Classify!B$4:B$7)+B$8</f>
        <v>17.956478752143525</v>
      </c>
      <c r="H124" s="183">
        <f>MMULT(Iris_Data!$B122:$E122,Classify!C$4:C$7)+C$8</f>
        <v>102.60106416919645</v>
      </c>
      <c r="I124" s="183">
        <f>MMULT(Iris_Data!$B122:$E122,Classify!D$4:D$7)+D$8</f>
        <v>114.55219908942124</v>
      </c>
      <c r="J124" s="63">
        <f t="shared" si="4"/>
        <v>3</v>
      </c>
      <c r="K124" s="63">
        <f>'Posterior Probabilities '!D126</f>
        <v>3</v>
      </c>
      <c r="L124" s="63">
        <f>'Posterior Probabilities '!C126</f>
        <v>3</v>
      </c>
      <c r="M124" s="187">
        <v>195.40745999999999</v>
      </c>
      <c r="N124" s="188">
        <v>26.118285</v>
      </c>
      <c r="O124" s="188">
        <v>2.2160156</v>
      </c>
      <c r="P124" s="189">
        <f t="shared" si="5"/>
        <v>3</v>
      </c>
      <c r="Q124" s="192">
        <f>'Posterior Probabilities '!H126</f>
        <v>1.53250356242237</v>
      </c>
      <c r="R124" s="194">
        <f t="shared" si="6"/>
        <v>0.68351203757763002</v>
      </c>
      <c r="S124" s="194">
        <f>'Posterior Probabilities '!K126</f>
        <v>25.43477340287215</v>
      </c>
      <c r="T124" s="193">
        <f t="shared" si="7"/>
        <v>0.68351159712785048</v>
      </c>
    </row>
    <row r="125" spans="6:20" x14ac:dyDescent="0.25">
      <c r="F125" s="63">
        <v>122</v>
      </c>
      <c r="G125" s="183">
        <f>MMULT(Iris_Data!$B123:$E123,Classify!B$4:B$7)+B$8</f>
        <v>-3.7220517330645322</v>
      </c>
      <c r="H125" s="183">
        <f>MMULT(Iris_Data!$B123:$E123,Classify!C$4:C$7)+C$8</f>
        <v>73.264958927977247</v>
      </c>
      <c r="I125" s="183">
        <f>MMULT(Iris_Data!$B123:$E123,Classify!D$4:D$7)+D$8</f>
        <v>80.361513669830487</v>
      </c>
      <c r="J125" s="63">
        <f t="shared" si="4"/>
        <v>3</v>
      </c>
      <c r="K125" s="63">
        <f>'Posterior Probabilities '!D127</f>
        <v>3</v>
      </c>
      <c r="L125" s="63">
        <f>'Posterior Probabilities '!C127</f>
        <v>3</v>
      </c>
      <c r="M125" s="187">
        <v>172.45994999999999</v>
      </c>
      <c r="N125" s="188">
        <v>18.485925999999999</v>
      </c>
      <c r="O125" s="188">
        <v>4.2928170000000003</v>
      </c>
      <c r="P125" s="189">
        <f t="shared" si="5"/>
        <v>3</v>
      </c>
      <c r="Q125" s="192">
        <f>'Posterior Probabilities '!H127</f>
        <v>0.19573107960497438</v>
      </c>
      <c r="R125" s="194">
        <f t="shared" si="6"/>
        <v>4.0970859203950258</v>
      </c>
      <c r="S125" s="194">
        <f>'Posterior Probabilities '!K127</f>
        <v>14.388840563310586</v>
      </c>
      <c r="T125" s="193">
        <f t="shared" si="7"/>
        <v>4.0970854366894134</v>
      </c>
    </row>
    <row r="126" spans="6:20" x14ac:dyDescent="0.25">
      <c r="F126" s="63">
        <v>123</v>
      </c>
      <c r="G126" s="183">
        <f>MMULT(Iris_Data!$B124:$E124,Classify!B$4:B$7)+B$8</f>
        <v>16.145548143768636</v>
      </c>
      <c r="H126" s="183">
        <f>MMULT(Iris_Data!$B124:$E124,Classify!C$4:C$7)+C$8</f>
        <v>115.61180966914985</v>
      </c>
      <c r="I126" s="183">
        <f>MMULT(Iris_Data!$B124:$E124,Classify!D$4:D$7)+D$8</f>
        <v>129.47757750912078</v>
      </c>
      <c r="J126" s="63">
        <f t="shared" si="4"/>
        <v>3</v>
      </c>
      <c r="K126" s="63">
        <f>'Posterior Probabilities '!D128</f>
        <v>3</v>
      </c>
      <c r="L126" s="63">
        <f>'Posterior Probabilities '!C128</f>
        <v>3</v>
      </c>
      <c r="M126" s="187">
        <v>238.32909000000001</v>
      </c>
      <c r="N126" s="188">
        <v>39.396562000000003</v>
      </c>
      <c r="O126" s="188">
        <v>11.665025999999999</v>
      </c>
      <c r="P126" s="189">
        <f t="shared" si="5"/>
        <v>3</v>
      </c>
      <c r="Q126" s="192">
        <f>'Posterior Probabilities '!H128</f>
        <v>5.4656506232585524</v>
      </c>
      <c r="R126" s="194">
        <f t="shared" si="6"/>
        <v>6.1993753767414468</v>
      </c>
      <c r="S126" s="194">
        <f>'Posterior Probabilities '!K128</f>
        <v>33.197186303201036</v>
      </c>
      <c r="T126" s="193">
        <f t="shared" si="7"/>
        <v>6.1993756967989668</v>
      </c>
    </row>
    <row r="127" spans="6:20" x14ac:dyDescent="0.25">
      <c r="F127" s="63">
        <v>124</v>
      </c>
      <c r="G127" s="183">
        <f>MMULT(Iris_Data!$B125:$E125,Classify!B$4:B$7)+B$8</f>
        <v>13.879760079735462</v>
      </c>
      <c r="H127" s="183">
        <f>MMULT(Iris_Data!$B125:$E125,Classify!C$4:C$7)+C$8</f>
        <v>82.259608457392304</v>
      </c>
      <c r="I127" s="183">
        <f>MMULT(Iris_Data!$B125:$E125,Classify!D$4:D$7)+D$8</f>
        <v>84.489257401581256</v>
      </c>
      <c r="J127" s="63">
        <f t="shared" si="4"/>
        <v>3</v>
      </c>
      <c r="K127" s="63">
        <f>'Posterior Probabilities '!D129</f>
        <v>3</v>
      </c>
      <c r="L127" s="63">
        <f>'Posterior Probabilities '!C129</f>
        <v>3</v>
      </c>
      <c r="M127" s="187">
        <v>144.79758000000001</v>
      </c>
      <c r="N127" s="188">
        <v>8.0378793000000002</v>
      </c>
      <c r="O127" s="188">
        <v>3.5785814</v>
      </c>
      <c r="P127" s="189">
        <f t="shared" si="5"/>
        <v>3</v>
      </c>
      <c r="Q127" s="192">
        <f>'Posterior Probabilities '!H129</f>
        <v>2.3930927000847557</v>
      </c>
      <c r="R127" s="194">
        <f t="shared" si="6"/>
        <v>1.1854886999152443</v>
      </c>
      <c r="S127" s="194">
        <f>'Posterior Probabilities '!K129</f>
        <v>6.852390588463062</v>
      </c>
      <c r="T127" s="193">
        <f t="shared" si="7"/>
        <v>1.1854887115369381</v>
      </c>
    </row>
    <row r="128" spans="6:20" x14ac:dyDescent="0.25">
      <c r="F128" s="63">
        <v>125</v>
      </c>
      <c r="G128" s="183">
        <f>MMULT(Iris_Data!$B126:$E126,Classify!B$4:B$7)+B$8</f>
        <v>19.086114613430979</v>
      </c>
      <c r="H128" s="183">
        <f>MMULT(Iris_Data!$B126:$E126,Classify!C$4:C$7)+C$8</f>
        <v>98.881827497637985</v>
      </c>
      <c r="I128" s="183">
        <f>MMULT(Iris_Data!$B126:$E126,Classify!D$4:D$7)+D$8</f>
        <v>108.21573464919112</v>
      </c>
      <c r="J128" s="63">
        <f t="shared" si="4"/>
        <v>3</v>
      </c>
      <c r="K128" s="63">
        <f>'Posterior Probabilities '!D130</f>
        <v>3</v>
      </c>
      <c r="L128" s="63">
        <f>'Posterior Probabilities '!C130</f>
        <v>3</v>
      </c>
      <c r="M128" s="187">
        <v>179.43199999999999</v>
      </c>
      <c r="N128" s="188">
        <v>19.840575999999999</v>
      </c>
      <c r="O128" s="188">
        <v>1.1727615</v>
      </c>
      <c r="P128" s="189">
        <f t="shared" si="5"/>
        <v>3</v>
      </c>
      <c r="Q128" s="192">
        <f>'Posterior Probabilities '!H130</f>
        <v>0.61271958817136385</v>
      </c>
      <c r="R128" s="194">
        <f t="shared" si="6"/>
        <v>0.56004191182863616</v>
      </c>
      <c r="S128" s="194">
        <f>'Posterior Probabilities '!K130</f>
        <v>19.280533891277173</v>
      </c>
      <c r="T128" s="193">
        <f t="shared" si="7"/>
        <v>0.56004210872282556</v>
      </c>
    </row>
    <row r="129" spans="6:20" x14ac:dyDescent="0.25">
      <c r="F129" s="63">
        <v>126</v>
      </c>
      <c r="G129" s="183">
        <f>MMULT(Iris_Data!$B127:$E127,Classify!B$4:B$7)+B$8</f>
        <v>28.789742452918915</v>
      </c>
      <c r="H129" s="183">
        <f>MMULT(Iris_Data!$B127:$E127,Classify!C$4:C$7)+C$8</f>
        <v>105.65684757205459</v>
      </c>
      <c r="I129" s="183">
        <f>MMULT(Iris_Data!$B127:$E127,Classify!D$4:D$7)+D$8</f>
        <v>111.57636077290647</v>
      </c>
      <c r="J129" s="63">
        <f t="shared" si="4"/>
        <v>3</v>
      </c>
      <c r="K129" s="63">
        <f>'Posterior Probabilities '!D131</f>
        <v>3</v>
      </c>
      <c r="L129" s="63">
        <f>'Posterior Probabilities '!C131</f>
        <v>3</v>
      </c>
      <c r="M129" s="187">
        <v>171.09845999999999</v>
      </c>
      <c r="N129" s="188">
        <v>17.364246000000001</v>
      </c>
      <c r="O129" s="188">
        <v>5.5252192999999998</v>
      </c>
      <c r="P129" s="189">
        <f t="shared" si="5"/>
        <v>3</v>
      </c>
      <c r="Q129" s="192">
        <f>'Posterior Probabilities '!H131</f>
        <v>0.56167736494762632</v>
      </c>
      <c r="R129" s="194">
        <f t="shared" si="6"/>
        <v>4.9635419350523735</v>
      </c>
      <c r="S129" s="194">
        <f>'Posterior Probabilities '!K131</f>
        <v>12.400703766651315</v>
      </c>
      <c r="T129" s="193">
        <f t="shared" si="7"/>
        <v>4.9635422333486865</v>
      </c>
    </row>
    <row r="130" spans="6:20" x14ac:dyDescent="0.25">
      <c r="F130" s="63">
        <v>127</v>
      </c>
      <c r="G130" s="183">
        <f>MMULT(Iris_Data!$B128:$E128,Classify!B$4:B$7)+B$8</f>
        <v>15.527194359296828</v>
      </c>
      <c r="H130" s="183">
        <f>MMULT(Iris_Data!$B128:$E128,Classify!C$4:C$7)+C$8</f>
        <v>80.875893440101933</v>
      </c>
      <c r="I130" s="183">
        <f>MMULT(Iris_Data!$B128:$E128,Classify!D$4:D$7)+D$8</f>
        <v>82.336545966057997</v>
      </c>
      <c r="J130" s="63">
        <f t="shared" si="4"/>
        <v>3</v>
      </c>
      <c r="K130" s="63">
        <f>'Posterior Probabilities '!D132</f>
        <v>3</v>
      </c>
      <c r="L130" s="63">
        <f>'Posterior Probabilities '!C132</f>
        <v>3</v>
      </c>
      <c r="M130" s="187">
        <v>137.52054000000001</v>
      </c>
      <c r="N130" s="188">
        <v>6.8231438999999998</v>
      </c>
      <c r="O130" s="188">
        <v>3.9018388000000002</v>
      </c>
      <c r="P130" s="189">
        <f t="shared" si="5"/>
        <v>3</v>
      </c>
      <c r="Q130" s="192">
        <f>'Posterior Probabilities '!H132</f>
        <v>3.0025270973548603</v>
      </c>
      <c r="R130" s="194">
        <f t="shared" si="6"/>
        <v>0.89931170264513982</v>
      </c>
      <c r="S130" s="194">
        <f>'Posterior Probabilities '!K132</f>
        <v>5.9238321492672412</v>
      </c>
      <c r="T130" s="193">
        <f t="shared" si="7"/>
        <v>0.8993117507327586</v>
      </c>
    </row>
    <row r="131" spans="6:20" x14ac:dyDescent="0.25">
      <c r="F131" s="63">
        <v>128</v>
      </c>
      <c r="G131" s="183">
        <f>MMULT(Iris_Data!$B129:$E129,Classify!B$4:B$7)+B$8</f>
        <v>16.24728788382771</v>
      </c>
      <c r="H131" s="183">
        <f>MMULT(Iris_Data!$B129:$E129,Classify!C$4:C$7)+C$8</f>
        <v>81.241719593374128</v>
      </c>
      <c r="I131" s="183">
        <f>MMULT(Iris_Data!$B129:$E129,Classify!D$4:D$7)+D$8</f>
        <v>83.105671486449808</v>
      </c>
      <c r="J131" s="63">
        <f t="shared" si="4"/>
        <v>3</v>
      </c>
      <c r="K131" s="63">
        <f>'Posterior Probabilities '!D133</f>
        <v>3</v>
      </c>
      <c r="L131" s="63">
        <f>'Posterior Probabilities '!C133</f>
        <v>3</v>
      </c>
      <c r="M131" s="187">
        <v>137.03147000000001</v>
      </c>
      <c r="N131" s="188">
        <v>7.0426038999999996</v>
      </c>
      <c r="O131" s="188">
        <v>3.3147001</v>
      </c>
      <c r="P131" s="189">
        <f t="shared" si="5"/>
        <v>3</v>
      </c>
      <c r="Q131" s="192">
        <f>'Posterior Probabilities '!H133</f>
        <v>2.9088877993543547</v>
      </c>
      <c r="R131" s="194">
        <f t="shared" si="6"/>
        <v>0.40581230064564533</v>
      </c>
      <c r="S131" s="194">
        <f>'Posterior Probabilities '!K133</f>
        <v>6.6367915855053319</v>
      </c>
      <c r="T131" s="193">
        <f t="shared" si="7"/>
        <v>0.4058123144946677</v>
      </c>
    </row>
    <row r="132" spans="6:20" x14ac:dyDescent="0.25">
      <c r="F132" s="63">
        <v>129</v>
      </c>
      <c r="G132" s="183">
        <f>MMULT(Iris_Data!$B130:$E130,Classify!B$4:B$7)+B$8</f>
        <v>1.871993251054235</v>
      </c>
      <c r="H132" s="183">
        <f>MMULT(Iris_Data!$B130:$E130,Classify!C$4:C$7)+C$8</f>
        <v>90.114964762761971</v>
      </c>
      <c r="I132" s="183">
        <f>MMULT(Iris_Data!$B130:$E130,Classify!D$4:D$7)+D$8</f>
        <v>101.36268564766647</v>
      </c>
      <c r="J132" s="63">
        <f t="shared" si="4"/>
        <v>3</v>
      </c>
      <c r="K132" s="63">
        <f>'Posterior Probabilities '!D134</f>
        <v>3</v>
      </c>
      <c r="L132" s="63">
        <f>'Posterior Probabilities '!C134</f>
        <v>3</v>
      </c>
      <c r="M132" s="187">
        <v>199.86790999999999</v>
      </c>
      <c r="N132" s="188">
        <v>23.381971</v>
      </c>
      <c r="O132" s="188">
        <v>0.88652960000000003</v>
      </c>
      <c r="P132" s="189">
        <f t="shared" si="5"/>
        <v>3</v>
      </c>
      <c r="Q132" s="192">
        <f>'Posterior Probabilities '!H134</f>
        <v>0.58907652397609067</v>
      </c>
      <c r="R132" s="194">
        <f t="shared" si="6"/>
        <v>0.29745307602390936</v>
      </c>
      <c r="S132" s="194">
        <f>'Posterior Probabilities '!K134</f>
        <v>23.084518293784893</v>
      </c>
      <c r="T132" s="193">
        <f t="shared" si="7"/>
        <v>0.29745270621510755</v>
      </c>
    </row>
    <row r="133" spans="6:20" x14ac:dyDescent="0.25">
      <c r="F133" s="63">
        <v>130</v>
      </c>
      <c r="G133" s="183">
        <f>MMULT(Iris_Data!$B131:$E131,Classify!B$4:B$7)+B$8</f>
        <v>30.837978314703491</v>
      </c>
      <c r="H133" s="183">
        <f>MMULT(Iris_Data!$B131:$E131,Classify!C$4:C$7)+C$8</f>
        <v>101.9132095776814</v>
      </c>
      <c r="I133" s="183">
        <f>MMULT(Iris_Data!$B131:$E131,Classify!D$4:D$7)+D$8</f>
        <v>104.07017325310053</v>
      </c>
      <c r="J133" s="63">
        <f t="shared" ref="J133:J153" si="8">IF(G133&gt;=MAX(H133:I133),1,IF(H133&gt;=MAX(I133,G133),2,3))</f>
        <v>3</v>
      </c>
      <c r="K133" s="63">
        <f>'Posterior Probabilities '!D135</f>
        <v>3</v>
      </c>
      <c r="L133" s="63">
        <f>'Posterior Probabilities '!C135</f>
        <v>3</v>
      </c>
      <c r="M133" s="187">
        <v>155.54934</v>
      </c>
      <c r="N133" s="188">
        <v>13.398878</v>
      </c>
      <c r="O133" s="188">
        <v>9.0849510000000002</v>
      </c>
      <c r="P133" s="189">
        <f t="shared" ref="P133:P153" si="9">IF(M133&lt;=MIN(N133:O133),1,IF(N133&lt;=MIN(M133,O133),2,3))</f>
        <v>3</v>
      </c>
      <c r="Q133" s="192">
        <f>'Posterior Probabilities '!H135</f>
        <v>3.312951809638403</v>
      </c>
      <c r="R133" s="194">
        <f t="shared" ref="R133:R153" si="10">ABS(Q133-MIN(M133:O133))</f>
        <v>5.7719991903615977</v>
      </c>
      <c r="S133" s="194">
        <f>'Posterior Probabilities '!K135</f>
        <v>7.6268791604769195</v>
      </c>
      <c r="T133" s="193">
        <f t="shared" ref="T133:T153" si="11">ABS(S133-SMALL(M133:O133,2))</f>
        <v>5.7719988395230803</v>
      </c>
    </row>
    <row r="134" spans="6:20" x14ac:dyDescent="0.25">
      <c r="F134" s="63">
        <v>131</v>
      </c>
      <c r="G134" s="183">
        <f>MMULT(Iris_Data!$B132:$E132,Classify!B$4:B$7)+B$8</f>
        <v>20.680522618816539</v>
      </c>
      <c r="H134" s="183">
        <f>MMULT(Iris_Data!$B132:$E132,Classify!C$4:C$7)+C$8</f>
        <v>107.13205346579984</v>
      </c>
      <c r="I134" s="183">
        <f>MMULT(Iris_Data!$B132:$E132,Classify!D$4:D$7)+D$8</f>
        <v>115.97598452552526</v>
      </c>
      <c r="J134" s="63">
        <f t="shared" si="8"/>
        <v>3</v>
      </c>
      <c r="K134" s="63">
        <f>'Posterior Probabilities '!D136</f>
        <v>3</v>
      </c>
      <c r="L134" s="63">
        <f>'Posterior Probabilities '!C136</f>
        <v>3</v>
      </c>
      <c r="M134" s="187">
        <v>196.34460999999999</v>
      </c>
      <c r="N134" s="188">
        <v>23.441545000000001</v>
      </c>
      <c r="O134" s="188">
        <v>5.7536829000000003</v>
      </c>
      <c r="P134" s="189">
        <f t="shared" si="9"/>
        <v>3</v>
      </c>
      <c r="Q134" s="192">
        <f>'Posterior Probabilities '!H136</f>
        <v>1.7004558005865511</v>
      </c>
      <c r="R134" s="194">
        <f t="shared" si="10"/>
        <v>4.0532270994134496</v>
      </c>
      <c r="S134" s="194">
        <f>'Posterior Probabilities '!K136</f>
        <v>19.388317920038215</v>
      </c>
      <c r="T134" s="193">
        <f t="shared" si="11"/>
        <v>4.0532270799617862</v>
      </c>
    </row>
    <row r="135" spans="6:20" x14ac:dyDescent="0.25">
      <c r="F135" s="63">
        <v>132</v>
      </c>
      <c r="G135" s="183">
        <f>MMULT(Iris_Data!$B133:$E133,Classify!B$4:B$7)+B$8</f>
        <v>49.371443690826524</v>
      </c>
      <c r="H135" s="183">
        <f>MMULT(Iris_Data!$B133:$E133,Classify!C$4:C$7)+C$8</f>
        <v>124.26052604140507</v>
      </c>
      <c r="I135" s="183">
        <f>MMULT(Iris_Data!$B133:$E133,Classify!D$4:D$7)+D$8</f>
        <v>131.8220634278924</v>
      </c>
      <c r="J135" s="63">
        <f t="shared" si="8"/>
        <v>3</v>
      </c>
      <c r="K135" s="63">
        <f>'Posterior Probabilities '!D137</f>
        <v>3</v>
      </c>
      <c r="L135" s="63">
        <f>'Posterior Probabilities '!C137</f>
        <v>3</v>
      </c>
      <c r="M135" s="187">
        <v>176.55715000000001</v>
      </c>
      <c r="N135" s="188">
        <v>26.778987000000001</v>
      </c>
      <c r="O135" s="188">
        <v>11.655912000000001</v>
      </c>
      <c r="P135" s="189">
        <f t="shared" si="9"/>
        <v>3</v>
      </c>
      <c r="Q135" s="192">
        <f>'Posterior Probabilities '!H137</f>
        <v>1.2287580813479639</v>
      </c>
      <c r="R135" s="194">
        <f t="shared" si="10"/>
        <v>10.427153918652037</v>
      </c>
      <c r="S135" s="194">
        <f>'Posterior Probabilities '!K137</f>
        <v>16.351832854322634</v>
      </c>
      <c r="T135" s="193">
        <f t="shared" si="11"/>
        <v>10.427154145677367</v>
      </c>
    </row>
    <row r="136" spans="6:20" x14ac:dyDescent="0.25">
      <c r="F136" s="63">
        <v>133</v>
      </c>
      <c r="G136" s="183">
        <f>MMULT(Iris_Data!$B134:$E134,Classify!B$4:B$7)+B$8</f>
        <v>0.13215217289770465</v>
      </c>
      <c r="H136" s="183">
        <f>MMULT(Iris_Data!$B134:$E134,Classify!C$4:C$7)+C$8</f>
        <v>90.758387682802393</v>
      </c>
      <c r="I136" s="183">
        <f>MMULT(Iris_Data!$B134:$E134,Classify!D$4:D$7)+D$8</f>
        <v>103.47059694900804</v>
      </c>
      <c r="J136" s="63">
        <f t="shared" si="8"/>
        <v>3</v>
      </c>
      <c r="K136" s="63">
        <f>'Posterior Probabilities '!D138</f>
        <v>3</v>
      </c>
      <c r="L136" s="63">
        <f>'Posterior Probabilities '!C138</f>
        <v>3</v>
      </c>
      <c r="M136" s="187">
        <v>208.57131999999999</v>
      </c>
      <c r="N136" s="188">
        <v>27.318847000000002</v>
      </c>
      <c r="O136" s="188">
        <v>1.8944283</v>
      </c>
      <c r="P136" s="189">
        <f t="shared" si="9"/>
        <v>3</v>
      </c>
      <c r="Q136" s="192">
        <f>'Posterior Probabilities '!H138</f>
        <v>1.0401503740911013</v>
      </c>
      <c r="R136" s="194">
        <f t="shared" si="10"/>
        <v>0.85427792590889862</v>
      </c>
      <c r="S136" s="194">
        <f>'Posterior Probabilities '!K138</f>
        <v>26.464568906502254</v>
      </c>
      <c r="T136" s="193">
        <f t="shared" si="11"/>
        <v>0.85427809349774719</v>
      </c>
    </row>
    <row r="137" spans="6:20" x14ac:dyDescent="0.25">
      <c r="F137" s="186">
        <v>134</v>
      </c>
      <c r="G137" s="185">
        <f>MMULT(Iris_Data!$B135:$E135,Classify!B$4:B$7)+B$8</f>
        <v>18.171942559174596</v>
      </c>
      <c r="H137" s="185">
        <f>MMULT(Iris_Data!$B135:$E135,Classify!C$4:C$7)+C$8</f>
        <v>82.078880867833576</v>
      </c>
      <c r="I137" s="185">
        <f>MMULT(Iris_Data!$B135:$E135,Classify!D$4:D$7)+D$8</f>
        <v>81.087360453471604</v>
      </c>
      <c r="J137" s="186">
        <f t="shared" si="8"/>
        <v>2</v>
      </c>
      <c r="K137" s="186" t="str">
        <f>'Posterior Probabilities '!D139</f>
        <v>2**</v>
      </c>
      <c r="L137" s="186">
        <f>'Posterior Probabilities '!C139</f>
        <v>3</v>
      </c>
      <c r="M137" s="187">
        <v>133.06676999999999</v>
      </c>
      <c r="N137" s="188">
        <v>5.2528905000000004</v>
      </c>
      <c r="O137" s="188">
        <v>7.2359312999999998</v>
      </c>
      <c r="P137" s="189">
        <f t="shared" si="9"/>
        <v>2</v>
      </c>
      <c r="Q137" s="192">
        <f>'Posterior Probabilities '!H139</f>
        <v>4.0068008510007855</v>
      </c>
      <c r="R137" s="194">
        <f t="shared" si="10"/>
        <v>1.2460896489992148</v>
      </c>
      <c r="S137" s="194">
        <f>'Posterior Probabilities '!K139</f>
        <v>5.9898416797250453</v>
      </c>
      <c r="T137" s="193">
        <f t="shared" si="11"/>
        <v>1.2460896202749545</v>
      </c>
    </row>
    <row r="138" spans="6:20" x14ac:dyDescent="0.25">
      <c r="F138" s="63">
        <v>135</v>
      </c>
      <c r="G138" s="183">
        <f>MMULT(Iris_Data!$B136:$E136,Classify!B$4:B$7)+B$8</f>
        <v>2.2700566821553281</v>
      </c>
      <c r="H138" s="183">
        <f>MMULT(Iris_Data!$B136:$E136,Classify!C$4:C$7)+C$8</f>
        <v>79.487039632208521</v>
      </c>
      <c r="I138" s="183">
        <f>MMULT(Iris_Data!$B136:$E136,Classify!D$4:D$7)+D$8</f>
        <v>82.136495917727871</v>
      </c>
      <c r="J138" s="63">
        <f t="shared" si="8"/>
        <v>3</v>
      </c>
      <c r="K138" s="63">
        <f>'Posterior Probabilities '!D140</f>
        <v>3</v>
      </c>
      <c r="L138" s="63">
        <f>'Posterior Probabilities '!C140</f>
        <v>3</v>
      </c>
      <c r="M138" s="187">
        <v>175.56589</v>
      </c>
      <c r="N138" s="188">
        <v>21.131924000000001</v>
      </c>
      <c r="O138" s="188">
        <v>15.833011000000001</v>
      </c>
      <c r="P138" s="189">
        <f t="shared" si="9"/>
        <v>3</v>
      </c>
      <c r="Q138" s="192">
        <f>'Posterior Probabilities '!H140</f>
        <v>7.4430411911665635</v>
      </c>
      <c r="R138" s="194">
        <f t="shared" si="10"/>
        <v>8.3899698088334382</v>
      </c>
      <c r="S138" s="194">
        <f>'Posterior Probabilities '!K140</f>
        <v>12.741953762204069</v>
      </c>
      <c r="T138" s="193">
        <f t="shared" si="11"/>
        <v>8.3899702377959322</v>
      </c>
    </row>
    <row r="139" spans="6:20" x14ac:dyDescent="0.25">
      <c r="F139" s="63">
        <v>136</v>
      </c>
      <c r="G139" s="183">
        <f>MMULT(Iris_Data!$B137:$E137,Classify!B$4:B$7)+B$8</f>
        <v>25.501982422185037</v>
      </c>
      <c r="H139" s="183">
        <f>MMULT(Iris_Data!$B137:$E137,Classify!C$4:C$7)+C$8</f>
        <v>115.829709836232</v>
      </c>
      <c r="I139" s="183">
        <f>MMULT(Iris_Data!$B137:$E137,Classify!D$4:D$7)+D$8</f>
        <v>128.8784403514392</v>
      </c>
      <c r="J139" s="63">
        <f t="shared" si="8"/>
        <v>3</v>
      </c>
      <c r="K139" s="63">
        <f>'Posterior Probabilities '!D141</f>
        <v>3</v>
      </c>
      <c r="L139" s="63">
        <f>'Posterior Probabilities '!C141</f>
        <v>3</v>
      </c>
      <c r="M139" s="187">
        <v>215.46019000000001</v>
      </c>
      <c r="N139" s="188">
        <v>34.804735999999998</v>
      </c>
      <c r="O139" s="188">
        <v>8.7072748999999998</v>
      </c>
      <c r="P139" s="189">
        <f t="shared" si="9"/>
        <v>3</v>
      </c>
      <c r="Q139" s="192">
        <f>'Posterior Probabilities '!H141</f>
        <v>1.1512591778367298</v>
      </c>
      <c r="R139" s="194">
        <f t="shared" si="10"/>
        <v>7.55601572216327</v>
      </c>
      <c r="S139" s="194">
        <f>'Posterior Probabilities '!K141</f>
        <v>27.248720208252617</v>
      </c>
      <c r="T139" s="193">
        <f t="shared" si="11"/>
        <v>7.5560157917473809</v>
      </c>
    </row>
    <row r="140" spans="6:20" x14ac:dyDescent="0.25">
      <c r="F140" s="63">
        <v>137</v>
      </c>
      <c r="G140" s="183">
        <f>MMULT(Iris_Data!$B138:$E138,Classify!B$4:B$7)+B$8</f>
        <v>8.4507756416459614</v>
      </c>
      <c r="H140" s="183">
        <f>MMULT(Iris_Data!$B138:$E138,Classify!C$4:C$7)+C$8</f>
        <v>94.718918517657912</v>
      </c>
      <c r="I140" s="183">
        <f>MMULT(Iris_Data!$B138:$E138,Classify!D$4:D$7)+D$8</f>
        <v>108.65300241956038</v>
      </c>
      <c r="J140" s="63">
        <f t="shared" si="8"/>
        <v>3</v>
      </c>
      <c r="K140" s="63">
        <f>'Posterior Probabilities '!D142</f>
        <v>3</v>
      </c>
      <c r="L140" s="63">
        <f>'Posterior Probabilities '!C142</f>
        <v>3</v>
      </c>
      <c r="M140" s="187">
        <v>206.84790000000001</v>
      </c>
      <c r="N140" s="188">
        <v>34.311618000000003</v>
      </c>
      <c r="O140" s="188">
        <v>6.4434506000000003</v>
      </c>
      <c r="P140" s="189">
        <f t="shared" si="9"/>
        <v>3</v>
      </c>
      <c r="Q140" s="192">
        <f>'Posterior Probabilities '!H142</f>
        <v>4.2841453955301469</v>
      </c>
      <c r="R140" s="194">
        <f t="shared" si="10"/>
        <v>2.1593052044698533</v>
      </c>
      <c r="S140" s="194">
        <f>'Posterior Probabilities '!K142</f>
        <v>32.152313199334209</v>
      </c>
      <c r="T140" s="193">
        <f t="shared" si="11"/>
        <v>2.1593048006657938</v>
      </c>
    </row>
    <row r="141" spans="6:20" x14ac:dyDescent="0.25">
      <c r="F141" s="63">
        <v>138</v>
      </c>
      <c r="G141" s="183">
        <f>MMULT(Iris_Data!$B139:$E139,Classify!B$4:B$7)+B$8</f>
        <v>15.810941536495278</v>
      </c>
      <c r="H141" s="183">
        <f>MMULT(Iris_Data!$B139:$E139,Classify!C$4:C$7)+C$8</f>
        <v>89.785303860413407</v>
      </c>
      <c r="I141" s="183">
        <f>MMULT(Iris_Data!$B139:$E139,Classify!D$4:D$7)+D$8</f>
        <v>94.867881129911495</v>
      </c>
      <c r="J141" s="63">
        <f t="shared" si="8"/>
        <v>3</v>
      </c>
      <c r="K141" s="63">
        <f>'Posterior Probabilities '!D143</f>
        <v>3</v>
      </c>
      <c r="L141" s="63">
        <f>'Posterior Probabilities '!C143</f>
        <v>3</v>
      </c>
      <c r="M141" s="187">
        <v>161.27352999999999</v>
      </c>
      <c r="N141" s="188">
        <v>13.324807</v>
      </c>
      <c r="O141" s="188">
        <v>3.1596522999999999</v>
      </c>
      <c r="P141" s="189">
        <f t="shared" si="9"/>
        <v>3</v>
      </c>
      <c r="Q141" s="192">
        <f>'Posterior Probabilities '!H143</f>
        <v>0.72506774873976254</v>
      </c>
      <c r="R141" s="194">
        <f t="shared" si="10"/>
        <v>2.4345845512602375</v>
      </c>
      <c r="S141" s="194">
        <f>'Posterior Probabilities '!K143</f>
        <v>10.890222287735156</v>
      </c>
      <c r="T141" s="193">
        <f t="shared" si="11"/>
        <v>2.4345847122648436</v>
      </c>
    </row>
    <row r="142" spans="6:20" x14ac:dyDescent="0.25">
      <c r="F142" s="63">
        <v>139</v>
      </c>
      <c r="G142" s="183">
        <f>MMULT(Iris_Data!$B140:$E140,Classify!B$4:B$7)+B$8</f>
        <v>15.535935113830135</v>
      </c>
      <c r="H142" s="183">
        <f>MMULT(Iris_Data!$B140:$E140,Classify!C$4:C$7)+C$8</f>
        <v>79.150753592354064</v>
      </c>
      <c r="I142" s="183">
        <f>MMULT(Iris_Data!$B140:$E140,Classify!D$4:D$7)+D$8</f>
        <v>80.584432089718803</v>
      </c>
      <c r="J142" s="63">
        <f t="shared" si="8"/>
        <v>3</v>
      </c>
      <c r="K142" s="63">
        <f>'Posterior Probabilities '!D144</f>
        <v>3</v>
      </c>
      <c r="L142" s="63">
        <f>'Posterior Probabilities '!C144</f>
        <v>3</v>
      </c>
      <c r="M142" s="187">
        <v>134.19084000000001</v>
      </c>
      <c r="N142" s="188">
        <v>6.9612036000000002</v>
      </c>
      <c r="O142" s="188">
        <v>4.0938466</v>
      </c>
      <c r="P142" s="189">
        <f t="shared" si="9"/>
        <v>3</v>
      </c>
      <c r="Q142" s="192">
        <f>'Posterior Probabilities '!H144</f>
        <v>3.4057861873776427</v>
      </c>
      <c r="R142" s="194">
        <f t="shared" si="10"/>
        <v>0.68806041262235729</v>
      </c>
      <c r="S142" s="194">
        <f>'Posterior Probabilities '!K144</f>
        <v>6.2731431821067183</v>
      </c>
      <c r="T142" s="193">
        <f t="shared" si="11"/>
        <v>0.68806041789328187</v>
      </c>
    </row>
    <row r="143" spans="6:20" x14ac:dyDescent="0.25">
      <c r="F143" s="63">
        <v>140</v>
      </c>
      <c r="G143" s="183">
        <f>MMULT(Iris_Data!$B141:$E141,Classify!B$4:B$7)+B$8</f>
        <v>24.006565565781713</v>
      </c>
      <c r="H143" s="183">
        <f>MMULT(Iris_Data!$B141:$E141,Classify!C$4:C$7)+C$8</f>
        <v>99.043532065136603</v>
      </c>
      <c r="I143" s="183">
        <f>MMULT(Iris_Data!$B141:$E141,Classify!D$4:D$7)+D$8</f>
        <v>106.13788503346944</v>
      </c>
      <c r="J143" s="63">
        <f t="shared" si="8"/>
        <v>3</v>
      </c>
      <c r="K143" s="63">
        <f>'Posterior Probabilities '!D145</f>
        <v>3</v>
      </c>
      <c r="L143" s="63">
        <f>'Posterior Probabilities '!C145</f>
        <v>3</v>
      </c>
      <c r="M143" s="187">
        <v>166.60712000000001</v>
      </c>
      <c r="N143" s="188">
        <v>16.533190999999999</v>
      </c>
      <c r="O143" s="188">
        <v>2.3444850000000002</v>
      </c>
      <c r="P143" s="189">
        <f t="shared" si="9"/>
        <v>3</v>
      </c>
      <c r="Q143" s="192">
        <f>'Posterior Probabilities '!H145</f>
        <v>0.73434216506425809</v>
      </c>
      <c r="R143" s="194">
        <f t="shared" si="10"/>
        <v>1.6101428349357421</v>
      </c>
      <c r="S143" s="194">
        <f>'Posterior Probabilities '!K145</f>
        <v>14.923048101730581</v>
      </c>
      <c r="T143" s="193">
        <f t="shared" si="11"/>
        <v>1.6101428982694177</v>
      </c>
    </row>
    <row r="144" spans="6:20" x14ac:dyDescent="0.25">
      <c r="F144" s="63">
        <v>141</v>
      </c>
      <c r="G144" s="183">
        <f>MMULT(Iris_Data!$B142:$E142,Classify!B$4:B$7)+B$8</f>
        <v>10.792081182138233</v>
      </c>
      <c r="H144" s="183">
        <f>MMULT(Iris_Data!$B142:$E142,Classify!C$4:C$7)+C$8</f>
        <v>98.876449196883428</v>
      </c>
      <c r="I144" s="183">
        <f>MMULT(Iris_Data!$B142:$E142,Classify!D$4:D$7)+D$8</f>
        <v>112.52575813344657</v>
      </c>
      <c r="J144" s="63">
        <f t="shared" si="8"/>
        <v>3</v>
      </c>
      <c r="K144" s="63">
        <f>'Posterior Probabilities '!D146</f>
        <v>3</v>
      </c>
      <c r="L144" s="63">
        <f>'Posterior Probabilities '!C146</f>
        <v>3</v>
      </c>
      <c r="M144" s="187">
        <v>207.91797</v>
      </c>
      <c r="N144" s="188">
        <v>31.749231999999999</v>
      </c>
      <c r="O144" s="188">
        <v>4.4506141000000001</v>
      </c>
      <c r="P144" s="189">
        <f t="shared" si="9"/>
        <v>3</v>
      </c>
      <c r="Q144" s="192">
        <f>'Posterior Probabilities '!H146</f>
        <v>2.428527304459799</v>
      </c>
      <c r="R144" s="194">
        <f t="shared" si="10"/>
        <v>2.0220867955402011</v>
      </c>
      <c r="S144" s="194">
        <f>'Posterior Probabilities '!K146</f>
        <v>29.727145177586447</v>
      </c>
      <c r="T144" s="193">
        <f t="shared" si="11"/>
        <v>2.0220868224135522</v>
      </c>
    </row>
    <row r="145" spans="6:20" x14ac:dyDescent="0.25">
      <c r="F145" s="63">
        <v>142</v>
      </c>
      <c r="G145" s="183">
        <f>MMULT(Iris_Data!$B143:$E143,Classify!B$4:B$7)+B$8</f>
        <v>25.45607511635275</v>
      </c>
      <c r="H145" s="183">
        <f>MMULT(Iris_Data!$B143:$E143,Classify!C$4:C$7)+C$8</f>
        <v>98.766942624968166</v>
      </c>
      <c r="I145" s="183">
        <f>MMULT(Iris_Data!$B143:$E143,Classify!D$4:D$7)+D$8</f>
        <v>106.52374414409167</v>
      </c>
      <c r="J145" s="63">
        <f t="shared" si="8"/>
        <v>3</v>
      </c>
      <c r="K145" s="63">
        <f>'Posterior Probabilities '!D147</f>
        <v>3</v>
      </c>
      <c r="L145" s="63">
        <f>'Posterior Probabilities '!C147</f>
        <v>3</v>
      </c>
      <c r="M145" s="187">
        <v>173.18376000000001</v>
      </c>
      <c r="N145" s="188">
        <v>26.56203</v>
      </c>
      <c r="O145" s="188">
        <v>11.048427</v>
      </c>
      <c r="P145" s="189">
        <f t="shared" si="9"/>
        <v>3</v>
      </c>
      <c r="Q145" s="192">
        <f>'Posterior Probabilities '!H147</f>
        <v>2.6469867192669208</v>
      </c>
      <c r="R145" s="194">
        <f t="shared" si="10"/>
        <v>8.4014402807330804</v>
      </c>
      <c r="S145" s="194">
        <f>'Posterior Probabilities '!K147</f>
        <v>18.160589757515137</v>
      </c>
      <c r="T145" s="193">
        <f t="shared" si="11"/>
        <v>8.4014402424848633</v>
      </c>
    </row>
    <row r="146" spans="6:20" x14ac:dyDescent="0.25">
      <c r="F146" s="63">
        <v>143</v>
      </c>
      <c r="G146" s="183">
        <f>MMULT(Iris_Data!$B144:$E144,Classify!B$4:B$7)+B$8</f>
        <v>-2.9182921644717368</v>
      </c>
      <c r="H146" s="183">
        <f>MMULT(Iris_Data!$B144:$E144,Classify!C$4:C$7)+C$8</f>
        <v>76.096217026247288</v>
      </c>
      <c r="I146" s="183">
        <f>MMULT(Iris_Data!$B144:$E144,Classify!D$4:D$7)+D$8</f>
        <v>82.927553200743176</v>
      </c>
      <c r="J146" s="63">
        <f t="shared" si="8"/>
        <v>3</v>
      </c>
      <c r="K146" s="63">
        <f>'Posterior Probabilities '!D148</f>
        <v>3</v>
      </c>
      <c r="L146" s="63">
        <f>'Posterior Probabilities '!C148</f>
        <v>3</v>
      </c>
      <c r="M146" s="187">
        <v>174.08188999999999</v>
      </c>
      <c r="N146" s="188">
        <v>16.052873000000002</v>
      </c>
      <c r="O146" s="188">
        <v>2.3902005000000002</v>
      </c>
      <c r="P146" s="189">
        <f t="shared" si="9"/>
        <v>3</v>
      </c>
      <c r="Q146" s="192">
        <f>'Posterior Probabilities '!H148</f>
        <v>0.37660442876254185</v>
      </c>
      <c r="R146" s="194">
        <f t="shared" si="10"/>
        <v>2.0135960712374583</v>
      </c>
      <c r="S146" s="194">
        <f>'Posterior Probabilities '!K148</f>
        <v>14.039276777753591</v>
      </c>
      <c r="T146" s="193">
        <f t="shared" si="11"/>
        <v>2.0135962222464112</v>
      </c>
    </row>
    <row r="147" spans="6:20" x14ac:dyDescent="0.25">
      <c r="F147" s="63">
        <v>144</v>
      </c>
      <c r="G147" s="183">
        <f>MMULT(Iris_Data!$B145:$E145,Classify!B$4:B$7)+B$8</f>
        <v>12.315934275261881</v>
      </c>
      <c r="H147" s="183">
        <f>MMULT(Iris_Data!$B145:$E145,Classify!C$4:C$7)+C$8</f>
        <v>102.07353344842561</v>
      </c>
      <c r="I147" s="183">
        <f>MMULT(Iris_Data!$B145:$E145,Classify!D$4:D$7)+D$8</f>
        <v>115.8609231847511</v>
      </c>
      <c r="J147" s="63">
        <f t="shared" si="8"/>
        <v>3</v>
      </c>
      <c r="K147" s="63">
        <f>'Posterior Probabilities '!D149</f>
        <v>3</v>
      </c>
      <c r="L147" s="63">
        <f>'Posterior Probabilities '!C149</f>
        <v>3</v>
      </c>
      <c r="M147" s="187">
        <v>209.02950999999999</v>
      </c>
      <c r="N147" s="188">
        <v>29.514316000000001</v>
      </c>
      <c r="O147" s="188">
        <v>1.9395367999999999</v>
      </c>
      <c r="P147" s="189">
        <f t="shared" si="9"/>
        <v>3</v>
      </c>
      <c r="Q147" s="192">
        <f>'Posterior Probabilities '!H149</f>
        <v>1.9256720042512336</v>
      </c>
      <c r="R147" s="194">
        <f t="shared" si="10"/>
        <v>1.3864795748766312E-2</v>
      </c>
      <c r="S147" s="194">
        <f>'Posterior Probabilities '!K149</f>
        <v>29.500451476901922</v>
      </c>
      <c r="T147" s="193">
        <f t="shared" si="11"/>
        <v>1.3864523098078507E-2</v>
      </c>
    </row>
    <row r="148" spans="6:20" x14ac:dyDescent="0.25">
      <c r="F148" s="63">
        <v>145</v>
      </c>
      <c r="G148" s="183">
        <f>MMULT(Iris_Data!$B146:$E146,Classify!B$4:B$7)+B$8</f>
        <v>12.126750300804858</v>
      </c>
      <c r="H148" s="183">
        <f>MMULT(Iris_Data!$B146:$E146,Classify!C$4:C$7)+C$8</f>
        <v>101.4555191777997</v>
      </c>
      <c r="I148" s="183">
        <f>MMULT(Iris_Data!$B146:$E146,Classify!D$4:D$7)+D$8</f>
        <v>116.64737985455736</v>
      </c>
      <c r="J148" s="63">
        <f t="shared" si="8"/>
        <v>3</v>
      </c>
      <c r="K148" s="63">
        <f>'Posterior Probabilities '!D150</f>
        <v>3</v>
      </c>
      <c r="L148" s="63">
        <f>'Posterior Probabilities '!C150</f>
        <v>3</v>
      </c>
      <c r="M148" s="187">
        <v>215.20345</v>
      </c>
      <c r="N148" s="188">
        <v>36.545912000000001</v>
      </c>
      <c r="O148" s="188">
        <v>6.1621905999999997</v>
      </c>
      <c r="P148" s="189">
        <f t="shared" si="9"/>
        <v>3</v>
      </c>
      <c r="Q148" s="192">
        <f>'Posterior Probabilities '!H150</f>
        <v>4.8055795730417996</v>
      </c>
      <c r="R148" s="194">
        <f t="shared" si="10"/>
        <v>1.3566110269582001</v>
      </c>
      <c r="S148" s="194">
        <f>'Posterior Probabilities '!K150</f>
        <v>35.189300926557017</v>
      </c>
      <c r="T148" s="193">
        <f t="shared" si="11"/>
        <v>1.3566110734429842</v>
      </c>
    </row>
    <row r="149" spans="6:20" x14ac:dyDescent="0.25">
      <c r="F149" s="63">
        <v>146</v>
      </c>
      <c r="G149" s="183">
        <f>MMULT(Iris_Data!$B147:$E147,Classify!B$4:B$7)+B$8</f>
        <v>16.74539081991459</v>
      </c>
      <c r="H149" s="183">
        <f>MMULT(Iris_Data!$B147:$E147,Classify!C$4:C$7)+C$8</f>
        <v>95.44119491944754</v>
      </c>
      <c r="I149" s="183">
        <f>MMULT(Iris_Data!$B147:$E147,Classify!D$4:D$7)+D$8</f>
        <v>104.94270088148275</v>
      </c>
      <c r="J149" s="63">
        <f t="shared" si="8"/>
        <v>3</v>
      </c>
      <c r="K149" s="63">
        <f>'Posterior Probabilities '!D151</f>
        <v>3</v>
      </c>
      <c r="L149" s="63">
        <f>'Posterior Probabilities '!C151</f>
        <v>3</v>
      </c>
      <c r="M149" s="187">
        <v>183.56308999999999</v>
      </c>
      <c r="N149" s="188">
        <v>26.171482999999998</v>
      </c>
      <c r="O149" s="188">
        <v>7.1684714999999999</v>
      </c>
      <c r="P149" s="189">
        <f t="shared" si="9"/>
        <v>3</v>
      </c>
      <c r="Q149" s="192">
        <f>'Posterior Probabilities '!H151</f>
        <v>1.3760293743221799</v>
      </c>
      <c r="R149" s="194">
        <f t="shared" si="10"/>
        <v>5.7924421256778196</v>
      </c>
      <c r="S149" s="194">
        <f>'Posterior Probabilities '!K151</f>
        <v>20.379041298393446</v>
      </c>
      <c r="T149" s="193">
        <f t="shared" si="11"/>
        <v>5.7924417016065526</v>
      </c>
    </row>
    <row r="150" spans="6:20" x14ac:dyDescent="0.25">
      <c r="F150" s="63">
        <v>147</v>
      </c>
      <c r="G150" s="183">
        <f>MMULT(Iris_Data!$B148:$E148,Classify!B$4:B$7)+B$8</f>
        <v>5.7792810001663923</v>
      </c>
      <c r="H150" s="183">
        <f>MMULT(Iris_Data!$B148:$E148,Classify!C$4:C$7)+C$8</f>
        <v>82.009674503389718</v>
      </c>
      <c r="I150" s="183">
        <f>MMULT(Iris_Data!$B148:$E148,Classify!D$4:D$7)+D$8</f>
        <v>87.136767277860883</v>
      </c>
      <c r="J150" s="63">
        <f t="shared" si="8"/>
        <v>3</v>
      </c>
      <c r="K150" s="63">
        <f>'Posterior Probabilities '!D152</f>
        <v>3</v>
      </c>
      <c r="L150" s="63">
        <f>'Posterior Probabilities '!C152</f>
        <v>3</v>
      </c>
      <c r="M150" s="187">
        <v>166.91777999999999</v>
      </c>
      <c r="N150" s="188">
        <v>14.456996</v>
      </c>
      <c r="O150" s="188">
        <v>4.2028100999999998</v>
      </c>
      <c r="P150" s="189">
        <f t="shared" si="9"/>
        <v>3</v>
      </c>
      <c r="Q150" s="192">
        <f>'Posterior Probabilities '!H152</f>
        <v>1.1313913420547339</v>
      </c>
      <c r="R150" s="194">
        <f t="shared" si="10"/>
        <v>3.0714187579452661</v>
      </c>
      <c r="S150" s="194">
        <f>'Posterior Probabilities '!K152</f>
        <v>11.385576890997704</v>
      </c>
      <c r="T150" s="193">
        <f t="shared" si="11"/>
        <v>3.0714191090022958</v>
      </c>
    </row>
    <row r="151" spans="6:20" x14ac:dyDescent="0.25">
      <c r="F151" s="63">
        <v>148</v>
      </c>
      <c r="G151" s="183">
        <f>MMULT(Iris_Data!$B149:$E149,Classify!B$4:B$7)+B$8</f>
        <v>17.256080709799662</v>
      </c>
      <c r="H151" s="183">
        <f>MMULT(Iris_Data!$B149:$E149,Classify!C$4:C$7)+C$8</f>
        <v>90.371284344118934</v>
      </c>
      <c r="I151" s="183">
        <f>MMULT(Iris_Data!$B149:$E149,Classify!D$4:D$7)+D$8</f>
        <v>96.129797178703342</v>
      </c>
      <c r="J151" s="63">
        <f t="shared" si="8"/>
        <v>3</v>
      </c>
      <c r="K151" s="63">
        <f>'Posterior Probabilities '!D153</f>
        <v>3</v>
      </c>
      <c r="L151" s="63">
        <f>'Posterior Probabilities '!C153</f>
        <v>3</v>
      </c>
      <c r="M151" s="187">
        <v>158.98165</v>
      </c>
      <c r="N151" s="188">
        <v>12.751246999999999</v>
      </c>
      <c r="O151" s="188">
        <v>1.2342213</v>
      </c>
      <c r="P151" s="189">
        <f t="shared" si="9"/>
        <v>3</v>
      </c>
      <c r="Q151" s="192">
        <f>'Posterior Probabilities '!H153</f>
        <v>0.75900907306453191</v>
      </c>
      <c r="R151" s="194">
        <f t="shared" si="10"/>
        <v>0.47521222693546805</v>
      </c>
      <c r="S151" s="194">
        <f>'Posterior Probabilities '!K153</f>
        <v>12.276034742233501</v>
      </c>
      <c r="T151" s="193">
        <f t="shared" si="11"/>
        <v>0.47521225776649878</v>
      </c>
    </row>
    <row r="152" spans="6:20" x14ac:dyDescent="0.25">
      <c r="F152" s="63">
        <v>149</v>
      </c>
      <c r="G152" s="183">
        <f>MMULT(Iris_Data!$B150:$E150,Classify!B$4:B$7)+B$8</f>
        <v>11.122327852099588</v>
      </c>
      <c r="H152" s="183">
        <f>MMULT(Iris_Data!$B150:$E150,Classify!C$4:C$7)+C$8</f>
        <v>91.463384503180961</v>
      </c>
      <c r="I152" s="183">
        <f>MMULT(Iris_Data!$B150:$E150,Classify!D$4:D$7)+D$8</f>
        <v>102.74719722413423</v>
      </c>
      <c r="J152" s="63">
        <f t="shared" si="8"/>
        <v>3</v>
      </c>
      <c r="K152" s="63">
        <f>'Posterior Probabilities '!D154</f>
        <v>3</v>
      </c>
      <c r="L152" s="63">
        <f>'Posterior Probabilities '!C154</f>
        <v>3</v>
      </c>
      <c r="M152" s="187">
        <v>188.87497999999999</v>
      </c>
      <c r="N152" s="188">
        <v>28.192865999999999</v>
      </c>
      <c r="O152" s="188">
        <v>5.6252402000000004</v>
      </c>
      <c r="P152" s="189">
        <f t="shared" si="9"/>
        <v>3</v>
      </c>
      <c r="Q152" s="192">
        <f>'Posterior Probabilities '!H154</f>
        <v>3.3681428171918899</v>
      </c>
      <c r="R152" s="194">
        <f t="shared" si="10"/>
        <v>2.2570973828081105</v>
      </c>
      <c r="S152" s="194">
        <f>'Posterior Probabilities '!K154</f>
        <v>25.935768259097454</v>
      </c>
      <c r="T152" s="193">
        <f t="shared" si="11"/>
        <v>2.2570977409025446</v>
      </c>
    </row>
    <row r="153" spans="6:20" x14ac:dyDescent="0.25">
      <c r="F153" s="63">
        <v>150</v>
      </c>
      <c r="G153" s="183">
        <f>MMULT(Iris_Data!$B151:$E151,Classify!B$4:B$7)+B$8</f>
        <v>8.2523267346538205</v>
      </c>
      <c r="H153" s="183">
        <f>MMULT(Iris_Data!$B151:$E151,Classify!C$4:C$7)+C$8</f>
        <v>79.144367964999688</v>
      </c>
      <c r="I153" s="183">
        <f>MMULT(Iris_Data!$B151:$E151,Classify!D$4:D$7)+D$8</f>
        <v>83.169810682402328</v>
      </c>
      <c r="J153" s="63">
        <f t="shared" si="8"/>
        <v>3</v>
      </c>
      <c r="K153" s="63">
        <f>'Posterior Probabilities '!D155</f>
        <v>3</v>
      </c>
      <c r="L153" s="63">
        <f>'Posterior Probabilities '!C155</f>
        <v>3</v>
      </c>
      <c r="M153" s="187">
        <v>153.76185000000001</v>
      </c>
      <c r="N153" s="188">
        <v>11.977766000000001</v>
      </c>
      <c r="O153" s="188">
        <v>3.9268803999999999</v>
      </c>
      <c r="P153" s="189">
        <f t="shared" si="9"/>
        <v>3</v>
      </c>
      <c r="Q153" s="192">
        <f>'Posterior Probabilities '!H155</f>
        <v>1.2413363034719644</v>
      </c>
      <c r="R153" s="194">
        <f t="shared" si="10"/>
        <v>2.6855440965280355</v>
      </c>
      <c r="S153" s="194">
        <f>'Posterior Probabilities '!K155</f>
        <v>9.2922217382762025</v>
      </c>
      <c r="T153" s="193">
        <f t="shared" si="11"/>
        <v>2.6855442617237983</v>
      </c>
    </row>
  </sheetData>
  <mergeCells count="5">
    <mergeCell ref="A1:D1"/>
    <mergeCell ref="A2:A3"/>
    <mergeCell ref="B2:D2"/>
    <mergeCell ref="G2:I2"/>
    <mergeCell ref="Q1:T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Plots</vt:lpstr>
      <vt:lpstr>Iris_Data</vt:lpstr>
      <vt:lpstr>Assumptions </vt:lpstr>
      <vt:lpstr>Box Plots</vt:lpstr>
      <vt:lpstr>Pooled Covariances</vt:lpstr>
      <vt:lpstr>Post Hoc </vt:lpstr>
      <vt:lpstr>Territorial Map</vt:lpstr>
      <vt:lpstr>Posterior Probabilities </vt:lpstr>
      <vt:lpstr>Classify</vt:lpstr>
      <vt:lpstr>Sheet2</vt:lpstr>
    </vt:vector>
  </TitlesOfParts>
  <Company>Virginia Commonwealth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Andrews</dc:creator>
  <cp:lastModifiedBy>R. Andrews</cp:lastModifiedBy>
  <dcterms:created xsi:type="dcterms:W3CDTF">2009-04-01T23:20:30Z</dcterms:created>
  <dcterms:modified xsi:type="dcterms:W3CDTF">2012-11-12T20:07:26Z</dcterms:modified>
</cp:coreProperties>
</file>