
<file path=[Content_Types].xml><?xml version="1.0" encoding="utf-8"?>
<Types xmlns="http://schemas.openxmlformats.org/package/2006/content-types">
  <Default Extension="bin" ContentType="application/vnd.openxmlformats-officedocument.oleObject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drawings/drawing8.xml" ContentType="application/vnd.openxmlformats-officedocument.drawing+xml"/>
  <Override PartName="/xl/charts/chart2.xml" ContentType="application/vnd.openxmlformats-officedocument.drawingml.chart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printerSettings/printerSettings1.bin" ContentType="application/vnd.openxmlformats-officedocument.spreadsheetml.printerSettings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3.xml" ContentType="application/vnd.openxmlformats-officedocument.drawingml.chart+xml"/>
  <Override PartName="/xl/drawings/drawing14.xml" ContentType="application/vnd.openxmlformats-officedocument.drawingml.chartshapes+xml"/>
  <Override PartName="/xl/printerSettings/printerSettings2.bin" ContentType="application/vnd.openxmlformats-officedocument.spreadsheetml.printerSettings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7.xml" ContentType="application/vnd.openxmlformats-officedocument.drawing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8.xml" ContentType="application/vnd.openxmlformats-officedocument.drawing+xml"/>
  <Override PartName="/xl/comments4.xml" ContentType="application/vnd.openxmlformats-officedocument.spreadsheetml.comments+xml"/>
  <Override PartName="/xl/drawings/drawing19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Andrews\Documents\632\Stine 2nd lectures\"/>
    </mc:Choice>
  </mc:AlternateContent>
  <bookViews>
    <workbookView xWindow="0" yWindow="0" windowWidth="15360" windowHeight="7620"/>
  </bookViews>
  <sheets>
    <sheet name="Intro" sheetId="7" r:id="rId1"/>
    <sheet name="ANOVA presentation" sheetId="8" r:id="rId2"/>
    <sheet name="Excel 1-way" sheetId="9" r:id="rId3"/>
    <sheet name="JMP 1-way" sheetId="10" r:id="rId4"/>
    <sheet name="SPSS 1-way" sheetId="11" r:id="rId5"/>
    <sheet name="Example" sheetId="12" r:id="rId6"/>
    <sheet name="Ex. Graph 1 " sheetId="13" r:id="rId7"/>
    <sheet name="Ex. Graph 2" sheetId="14" r:id="rId8"/>
    <sheet name="JMP 1" sheetId="15" r:id="rId9"/>
    <sheet name="JMP 2" sheetId="16" r:id="rId10"/>
    <sheet name="SPSS 1" sheetId="19" r:id="rId11"/>
    <sheet name="SPSS 2" sheetId="20" r:id="rId12"/>
    <sheet name="Simulation Graph" sheetId="17" r:id="rId13"/>
    <sheet name="Simulation ANOVA" sheetId="18" r:id="rId14"/>
    <sheet name="26_wheat_trials" sheetId="1" r:id="rId15"/>
    <sheet name="Data" sheetId="6" r:id="rId16"/>
    <sheet name="ANOVA" sheetId="4" r:id="rId17"/>
    <sheet name="Means" sheetId="5" r:id="rId18"/>
    <sheet name="2 Factor Example" sheetId="21" r:id="rId19"/>
    <sheet name="2 factor graph" sheetId="22" r:id="rId20"/>
  </sheets>
  <externalReferences>
    <externalReference r:id="rId21"/>
  </externalReferences>
  <calcPr calcId="162913"/>
</workbook>
</file>

<file path=xl/calcChain.xml><?xml version="1.0" encoding="utf-8"?>
<calcChain xmlns="http://schemas.openxmlformats.org/spreadsheetml/2006/main">
  <c r="E33" i="18" l="1"/>
  <c r="B47" i="17" s="1"/>
  <c r="D33" i="18"/>
  <c r="B37" i="17" s="1"/>
  <c r="E32" i="18"/>
  <c r="B46" i="17" s="1"/>
  <c r="D32" i="18"/>
  <c r="B36" i="17" s="1"/>
  <c r="E31" i="18"/>
  <c r="B45" i="17" s="1"/>
  <c r="D31" i="18"/>
  <c r="B35" i="17" s="1"/>
  <c r="E30" i="18"/>
  <c r="B44" i="17" s="1"/>
  <c r="D30" i="18"/>
  <c r="B34" i="17" s="1"/>
  <c r="E29" i="18"/>
  <c r="B43" i="17" s="1"/>
  <c r="D29" i="18"/>
  <c r="B33" i="17" s="1"/>
  <c r="E28" i="18"/>
  <c r="B42" i="17" s="1"/>
  <c r="D28" i="18"/>
  <c r="B32" i="17" s="1"/>
  <c r="E27" i="18"/>
  <c r="B41" i="17" s="1"/>
  <c r="D27" i="18"/>
  <c r="B31" i="17" s="1"/>
  <c r="E26" i="18"/>
  <c r="B40" i="17" s="1"/>
  <c r="D26" i="18"/>
  <c r="B30" i="17" s="1"/>
  <c r="E25" i="18"/>
  <c r="B39" i="17" s="1"/>
  <c r="D25" i="18"/>
  <c r="B29" i="17" s="1"/>
  <c r="E24" i="18"/>
  <c r="D24" i="18"/>
  <c r="G10" i="18"/>
  <c r="E6" i="18"/>
  <c r="D6" i="18"/>
  <c r="C6" i="18"/>
  <c r="B6" i="18"/>
  <c r="E5" i="18"/>
  <c r="D5" i="18"/>
  <c r="C5" i="18"/>
  <c r="C33" i="18" s="1"/>
  <c r="B27" i="17" s="1"/>
  <c r="B5" i="18"/>
  <c r="B33" i="18" s="1"/>
  <c r="B17" i="17" s="1"/>
  <c r="A26" i="14"/>
  <c r="A20" i="14"/>
  <c r="A14" i="14"/>
  <c r="E17" i="18" l="1"/>
  <c r="E16" i="18"/>
  <c r="D17" i="18"/>
  <c r="B28" i="17"/>
  <c r="B50" i="17" s="1"/>
  <c r="E15" i="18"/>
  <c r="D19" i="18"/>
  <c r="E19" i="18"/>
  <c r="B38" i="17"/>
  <c r="B51" i="17" s="1"/>
  <c r="D15" i="18"/>
  <c r="B24" i="18"/>
  <c r="B25" i="18"/>
  <c r="B9" i="17" s="1"/>
  <c r="B26" i="18"/>
  <c r="B10" i="17" s="1"/>
  <c r="B27" i="18"/>
  <c r="B11" i="17" s="1"/>
  <c r="B28" i="18"/>
  <c r="B12" i="17" s="1"/>
  <c r="B29" i="18"/>
  <c r="B13" i="17" s="1"/>
  <c r="B30" i="18"/>
  <c r="B14" i="17" s="1"/>
  <c r="B31" i="18"/>
  <c r="B15" i="17" s="1"/>
  <c r="B32" i="18"/>
  <c r="B16" i="17" s="1"/>
  <c r="D16" i="18"/>
  <c r="C24" i="18"/>
  <c r="C25" i="18"/>
  <c r="B19" i="17" s="1"/>
  <c r="C26" i="18"/>
  <c r="B20" i="17" s="1"/>
  <c r="C27" i="18"/>
  <c r="B21" i="17" s="1"/>
  <c r="C28" i="18"/>
  <c r="B22" i="17" s="1"/>
  <c r="C29" i="18"/>
  <c r="B23" i="17" s="1"/>
  <c r="C30" i="18"/>
  <c r="B24" i="17" s="1"/>
  <c r="C31" i="18"/>
  <c r="B25" i="17" s="1"/>
  <c r="C32" i="18"/>
  <c r="B26" i="17" s="1"/>
  <c r="M4" i="5"/>
  <c r="N4" i="5"/>
  <c r="M5" i="5"/>
  <c r="N5" i="5"/>
  <c r="M6" i="5"/>
  <c r="N6" i="5"/>
  <c r="M7" i="5"/>
  <c r="N7" i="5"/>
  <c r="N3" i="5"/>
  <c r="M3" i="5"/>
  <c r="O4" i="5"/>
  <c r="O5" i="5"/>
  <c r="O6" i="5"/>
  <c r="O7" i="5"/>
  <c r="O3" i="5"/>
  <c r="G7" i="4"/>
  <c r="F6" i="4"/>
  <c r="H6" i="4" s="1"/>
  <c r="F7" i="4"/>
  <c r="H7" i="4" s="1"/>
  <c r="F8" i="4"/>
  <c r="H8" i="4" s="1"/>
  <c r="F9" i="4"/>
  <c r="H9" i="4" s="1"/>
  <c r="F5" i="4"/>
  <c r="G5" i="4" s="1"/>
  <c r="C20" i="6"/>
  <c r="D29" i="6"/>
  <c r="E38" i="6"/>
  <c r="F47" i="6"/>
  <c r="B11" i="6"/>
  <c r="A13" i="6"/>
  <c r="A22" i="6" s="1"/>
  <c r="A31" i="6" s="1"/>
  <c r="A40" i="6" s="1"/>
  <c r="A14" i="6"/>
  <c r="A23" i="6" s="1"/>
  <c r="A32" i="6" s="1"/>
  <c r="A41" i="6" s="1"/>
  <c r="A15" i="6"/>
  <c r="A24" i="6" s="1"/>
  <c r="A33" i="6" s="1"/>
  <c r="A42" i="6" s="1"/>
  <c r="A16" i="6"/>
  <c r="A25" i="6" s="1"/>
  <c r="A34" i="6" s="1"/>
  <c r="A43" i="6" s="1"/>
  <c r="A17" i="6"/>
  <c r="A26" i="6" s="1"/>
  <c r="A35" i="6" s="1"/>
  <c r="A44" i="6" s="1"/>
  <c r="A18" i="6"/>
  <c r="A27" i="6" s="1"/>
  <c r="A36" i="6" s="1"/>
  <c r="A45" i="6" s="1"/>
  <c r="A19" i="6"/>
  <c r="A28" i="6" s="1"/>
  <c r="A37" i="6" s="1"/>
  <c r="A46" i="6" s="1"/>
  <c r="A12" i="6"/>
  <c r="A21" i="6" s="1"/>
  <c r="A30" i="6" s="1"/>
  <c r="A39" i="6" s="1"/>
  <c r="A11" i="6"/>
  <c r="A20" i="6" s="1"/>
  <c r="A29" i="6" s="1"/>
  <c r="A38" i="6" s="1"/>
  <c r="A47" i="6" s="1"/>
  <c r="B12" i="18" l="1"/>
  <c r="B19" i="18"/>
  <c r="B17" i="18"/>
  <c r="B16" i="18"/>
  <c r="F15" i="18"/>
  <c r="E18" i="18" s="1"/>
  <c r="B15" i="18"/>
  <c r="B8" i="17"/>
  <c r="B48" i="17" s="1"/>
  <c r="C19" i="18"/>
  <c r="C17" i="18"/>
  <c r="C16" i="18"/>
  <c r="B18" i="17"/>
  <c r="B49" i="17" s="1"/>
  <c r="C15" i="18"/>
  <c r="G9" i="4"/>
  <c r="H5" i="4"/>
  <c r="G8" i="4"/>
  <c r="G6" i="4"/>
  <c r="M5" i="4"/>
  <c r="M6" i="4"/>
  <c r="M7" i="4"/>
  <c r="M4" i="4"/>
  <c r="N4" i="1"/>
  <c r="N5" i="1"/>
  <c r="N6" i="1"/>
  <c r="N3" i="1"/>
  <c r="N8" i="1"/>
  <c r="N9" i="1"/>
  <c r="N10" i="1"/>
  <c r="N7" i="1"/>
  <c r="M8" i="1"/>
  <c r="M9" i="1"/>
  <c r="M10" i="1"/>
  <c r="L8" i="1"/>
  <c r="L9" i="1"/>
  <c r="L10" i="1"/>
  <c r="M7" i="1"/>
  <c r="K8" i="1"/>
  <c r="K9" i="1"/>
  <c r="K10" i="1"/>
  <c r="L7" i="1"/>
  <c r="K7" i="1"/>
  <c r="J8" i="1"/>
  <c r="J9" i="1"/>
  <c r="J10" i="1"/>
  <c r="J7" i="1"/>
  <c r="M4" i="1"/>
  <c r="M5" i="1"/>
  <c r="M6" i="1"/>
  <c r="M3" i="1"/>
  <c r="L4" i="1"/>
  <c r="L5" i="1"/>
  <c r="L6" i="1"/>
  <c r="L3" i="1"/>
  <c r="K4" i="1"/>
  <c r="K5" i="1"/>
  <c r="K6" i="1"/>
  <c r="K3" i="1"/>
  <c r="J4" i="1"/>
  <c r="J5" i="1"/>
  <c r="J6" i="1"/>
  <c r="J3" i="1"/>
  <c r="D18" i="18" l="1"/>
  <c r="G17" i="18"/>
  <c r="B11" i="18"/>
  <c r="D11" i="18" s="1"/>
  <c r="B18" i="18"/>
  <c r="C18" i="18"/>
  <c r="B10" i="18" l="1"/>
  <c r="D10" i="18" s="1"/>
  <c r="E10" i="18" s="1"/>
  <c r="F10" i="18" s="1"/>
  <c r="I5" i="17" s="1"/>
</calcChain>
</file>

<file path=xl/comments1.xml><?xml version="1.0" encoding="utf-8"?>
<comments xmlns="http://schemas.openxmlformats.org/spreadsheetml/2006/main">
  <authors>
    <author>LENOVO USER</author>
  </authors>
  <commentList>
    <comment ref="D5" authorId="0" shapeId="0">
      <text>
        <r>
          <rPr>
            <b/>
            <sz val="8"/>
            <color indexed="81"/>
            <rFont val="Tahoma"/>
            <family val="2"/>
          </rPr>
          <t xml:space="preserve">MS = Mean Square 
A Mean Square is really a variance estimate.  
All unbiased variance estimates are calculated by 
Sum of Squares </t>
        </r>
        <r>
          <rPr>
            <b/>
            <sz val="8"/>
            <color indexed="81"/>
            <rFont val="Calibri"/>
            <family val="2"/>
          </rPr>
          <t>÷</t>
        </r>
        <r>
          <rPr>
            <b/>
            <sz val="8"/>
            <color indexed="81"/>
            <rFont val="Tahoma"/>
            <family val="2"/>
          </rPr>
          <t xml:space="preserve"> degrees of freedom.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5" authorId="0" shapeId="0">
      <text>
        <r>
          <rPr>
            <b/>
            <sz val="8"/>
            <color indexed="81"/>
            <rFont val="Tahoma"/>
            <family val="2"/>
          </rPr>
          <t>This is the Test Statistic for an F test and may be labeled F-statistic, F-value or just F as Excel does.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5" authorId="0" shapeId="0">
      <text>
        <r>
          <rPr>
            <b/>
            <sz val="8"/>
            <color indexed="81"/>
            <rFont val="Tahoma"/>
            <family val="2"/>
          </rPr>
          <t>p-value = Upper-tail area since this is always a 1-tail upper-tail test.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5" authorId="0" shapeId="0">
      <text>
        <r>
          <rPr>
            <b/>
            <sz val="8"/>
            <color indexed="81"/>
            <rFont val="Tahoma"/>
            <family val="2"/>
          </rPr>
          <t>Critical Value for a 1-tail upper-tail test with alpha.</t>
        </r>
      </text>
    </comment>
    <comment ref="B7" authorId="0" shapeId="0">
      <text>
        <r>
          <rPr>
            <b/>
            <sz val="8"/>
            <color indexed="81"/>
            <rFont val="Tahoma"/>
            <family val="2"/>
          </rPr>
          <t>Sum of Squares within the treatment groups generally referred to a SSE for Sum of Squares Error.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LENOVO USER</author>
  </authors>
  <commentList>
    <comment ref="C11" authorId="0" shapeId="0">
      <text>
        <r>
          <rPr>
            <b/>
            <sz val="8"/>
            <color indexed="81"/>
            <rFont val="Tahoma"/>
            <family val="2"/>
          </rPr>
          <t>Sum of Squares within the treatment groups generally referred to a SSE for Sum of Squares Error.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LENOVO USER</author>
  </authors>
  <commentList>
    <comment ref="B11" authorId="0" shapeId="0">
      <text>
        <r>
          <rPr>
            <b/>
            <sz val="8"/>
            <color indexed="81"/>
            <rFont val="Tahoma"/>
            <family val="2"/>
          </rPr>
          <t>Sum of Squares within the treatment groups generally referred to a SSE for Sum of Squares Error.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LENOVO USER</author>
  </authors>
  <commentList>
    <comment ref="A3" authorId="0" shapeId="0">
      <text>
        <r>
          <rPr>
            <sz val="12"/>
            <color indexed="81"/>
            <rFont val="Tahoma"/>
            <family val="2"/>
          </rPr>
          <t>Each of the five properties is assessed by each of the three appraisers.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<sst xmlns="http://schemas.openxmlformats.org/spreadsheetml/2006/main" count="619" uniqueCount="311">
  <si>
    <t>Yield (Bu/Ac)</t>
  </si>
  <si>
    <t>Variety</t>
  </si>
  <si>
    <t>Type of Wheat</t>
  </si>
  <si>
    <t>D(Endurance)</t>
  </si>
  <si>
    <t>D(Hatcher)</t>
  </si>
  <si>
    <t>D(NuHills)</t>
  </si>
  <si>
    <t>D(Ripper)</t>
  </si>
  <si>
    <t>D(RonL)</t>
  </si>
  <si>
    <t>Endurance</t>
  </si>
  <si>
    <t>Hatcher</t>
  </si>
  <si>
    <t>Other</t>
  </si>
  <si>
    <t>NuHills</t>
  </si>
  <si>
    <t>Ripper</t>
  </si>
  <si>
    <t>RonL</t>
  </si>
  <si>
    <t>Anova: Single Factor</t>
  </si>
  <si>
    <t>SUMMARY</t>
  </si>
  <si>
    <t>Groups</t>
  </si>
  <si>
    <t>Count</t>
  </si>
  <si>
    <t>Sum</t>
  </si>
  <si>
    <t>Average</t>
  </si>
  <si>
    <t>Variance</t>
  </si>
  <si>
    <t>ANOVA</t>
  </si>
  <si>
    <t>Source of Variation</t>
  </si>
  <si>
    <t>SS</t>
  </si>
  <si>
    <t>df</t>
  </si>
  <si>
    <t>MS</t>
  </si>
  <si>
    <t>F</t>
  </si>
  <si>
    <t>P-value</t>
  </si>
  <si>
    <t>F crit</t>
  </si>
  <si>
    <t>Between Groups</t>
  </si>
  <si>
    <t>Within Groups</t>
  </si>
  <si>
    <t>Total</t>
  </si>
  <si>
    <t>Difference</t>
  </si>
  <si>
    <t>SPSS_Num</t>
  </si>
  <si>
    <t>X</t>
  </si>
  <si>
    <t>Wheat</t>
  </si>
  <si>
    <t>Lower</t>
  </si>
  <si>
    <t>Upper</t>
  </si>
  <si>
    <t>Confidence Limits</t>
  </si>
  <si>
    <t>M.E.</t>
  </si>
  <si>
    <t xml:space="preserve">Upper </t>
  </si>
  <si>
    <t>ME</t>
  </si>
  <si>
    <t>These data are in the format for 1-way ANOVA in Excel</t>
  </si>
  <si>
    <t>Consider four groups labeled 1, 2, 3 &amp; 4.  We want to see if the mean is the same for all four Treatment groups or if at least one is different</t>
  </si>
  <si>
    <t>Treatment Group</t>
  </si>
  <si>
    <t>Mean</t>
  </si>
  <si>
    <r>
      <t>m</t>
    </r>
    <r>
      <rPr>
        <b/>
        <vertAlign val="subscript"/>
        <sz val="10"/>
        <color indexed="17"/>
        <rFont val="Arial"/>
        <family val="2"/>
      </rPr>
      <t>1</t>
    </r>
  </si>
  <si>
    <r>
      <t>m</t>
    </r>
    <r>
      <rPr>
        <b/>
        <vertAlign val="subscript"/>
        <sz val="10"/>
        <color indexed="17"/>
        <rFont val="Arial"/>
        <family val="2"/>
      </rPr>
      <t>2</t>
    </r>
    <r>
      <rPr>
        <sz val="10"/>
        <rFont val="Arial"/>
        <family val="2"/>
      </rPr>
      <t/>
    </r>
  </si>
  <si>
    <r>
      <t>m</t>
    </r>
    <r>
      <rPr>
        <b/>
        <vertAlign val="subscript"/>
        <sz val="10"/>
        <color indexed="17"/>
        <rFont val="Arial"/>
        <family val="2"/>
      </rPr>
      <t>3</t>
    </r>
    <r>
      <rPr>
        <sz val="10"/>
        <rFont val="Arial"/>
        <family val="2"/>
      </rPr>
      <t/>
    </r>
  </si>
  <si>
    <r>
      <t>m</t>
    </r>
    <r>
      <rPr>
        <b/>
        <vertAlign val="subscript"/>
        <sz val="10"/>
        <color indexed="17"/>
        <rFont val="Arial"/>
        <family val="2"/>
      </rPr>
      <t>4</t>
    </r>
    <r>
      <rPr>
        <sz val="10"/>
        <rFont val="Arial"/>
        <family val="2"/>
      </rPr>
      <t/>
    </r>
  </si>
  <si>
    <t>Standard Deviation</t>
  </si>
  <si>
    <r>
      <t>s</t>
    </r>
    <r>
      <rPr>
        <b/>
        <vertAlign val="subscript"/>
        <sz val="10"/>
        <color indexed="17"/>
        <rFont val="Arial"/>
        <family val="2"/>
      </rPr>
      <t>1</t>
    </r>
  </si>
  <si>
    <r>
      <t>s</t>
    </r>
    <r>
      <rPr>
        <b/>
        <vertAlign val="subscript"/>
        <sz val="10"/>
        <color indexed="17"/>
        <rFont val="Arial"/>
        <family val="2"/>
      </rPr>
      <t>2</t>
    </r>
    <r>
      <rPr>
        <sz val="10"/>
        <rFont val="Arial"/>
        <family val="2"/>
      </rPr>
      <t/>
    </r>
  </si>
  <si>
    <r>
      <t>s</t>
    </r>
    <r>
      <rPr>
        <b/>
        <vertAlign val="subscript"/>
        <sz val="10"/>
        <color indexed="17"/>
        <rFont val="Arial"/>
        <family val="2"/>
      </rPr>
      <t>3</t>
    </r>
    <r>
      <rPr>
        <sz val="10"/>
        <rFont val="Arial"/>
        <family val="2"/>
      </rPr>
      <t/>
    </r>
  </si>
  <si>
    <r>
      <t>s</t>
    </r>
    <r>
      <rPr>
        <b/>
        <vertAlign val="subscript"/>
        <sz val="10"/>
        <color indexed="17"/>
        <rFont val="Arial"/>
        <family val="2"/>
      </rPr>
      <t>4</t>
    </r>
    <r>
      <rPr>
        <sz val="10"/>
        <rFont val="Arial"/>
        <family val="2"/>
      </rPr>
      <t/>
    </r>
  </si>
  <si>
    <t>Independent Sample Sizes</t>
  </si>
  <si>
    <r>
      <t>n</t>
    </r>
    <r>
      <rPr>
        <b/>
        <vertAlign val="subscript"/>
        <sz val="10"/>
        <rFont val="Arial"/>
        <family val="2"/>
      </rPr>
      <t>1</t>
    </r>
  </si>
  <si>
    <r>
      <t>n</t>
    </r>
    <r>
      <rPr>
        <b/>
        <vertAlign val="subscript"/>
        <sz val="10"/>
        <rFont val="Arial"/>
        <family val="2"/>
      </rPr>
      <t>2</t>
    </r>
    <r>
      <rPr>
        <sz val="10"/>
        <rFont val="Arial"/>
        <family val="2"/>
      </rPr>
      <t/>
    </r>
  </si>
  <si>
    <r>
      <t>n</t>
    </r>
    <r>
      <rPr>
        <b/>
        <vertAlign val="subscript"/>
        <sz val="10"/>
        <rFont val="Arial"/>
        <family val="2"/>
      </rPr>
      <t>3</t>
    </r>
    <r>
      <rPr>
        <sz val="10"/>
        <rFont val="Arial"/>
        <family val="2"/>
      </rPr>
      <t/>
    </r>
  </si>
  <si>
    <r>
      <t>n</t>
    </r>
    <r>
      <rPr>
        <b/>
        <vertAlign val="subscript"/>
        <sz val="10"/>
        <rFont val="Arial"/>
        <family val="2"/>
      </rPr>
      <t>4</t>
    </r>
    <r>
      <rPr>
        <sz val="10"/>
        <rFont val="Arial"/>
        <family val="2"/>
      </rPr>
      <t/>
    </r>
  </si>
  <si>
    <r>
      <t>N = n</t>
    </r>
    <r>
      <rPr>
        <b/>
        <vertAlign val="sub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+ n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+ n</t>
    </r>
    <r>
      <rPr>
        <b/>
        <vertAlign val="subscript"/>
        <sz val="10"/>
        <rFont val="Arial"/>
        <family val="2"/>
      </rPr>
      <t>3</t>
    </r>
    <r>
      <rPr>
        <b/>
        <sz val="10"/>
        <rFont val="Arial"/>
        <family val="2"/>
      </rPr>
      <t xml:space="preserve"> + n</t>
    </r>
    <r>
      <rPr>
        <b/>
        <vertAlign val="subscript"/>
        <sz val="10"/>
        <rFont val="Arial"/>
        <family val="2"/>
      </rPr>
      <t>4</t>
    </r>
  </si>
  <si>
    <t>The statistics from these four samples  will be used to decide if the means are all the same or if at least one is different.</t>
  </si>
  <si>
    <r>
      <t>s</t>
    </r>
    <r>
      <rPr>
        <vertAlign val="subscript"/>
        <sz val="10"/>
        <rFont val="Arial"/>
        <family val="2"/>
      </rPr>
      <t>1</t>
    </r>
  </si>
  <si>
    <r>
      <t>s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/>
    </r>
  </si>
  <si>
    <r>
      <t>s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/>
    </r>
  </si>
  <si>
    <r>
      <t>s</t>
    </r>
    <r>
      <rPr>
        <vertAlign val="subscript"/>
        <sz val="10"/>
        <rFont val="Arial"/>
        <family val="2"/>
      </rPr>
      <t>4</t>
    </r>
    <r>
      <rPr>
        <sz val="10"/>
        <rFont val="Arial"/>
        <family val="2"/>
      </rPr>
      <t/>
    </r>
  </si>
  <si>
    <r>
      <t>H</t>
    </r>
    <r>
      <rPr>
        <b/>
        <vertAlign val="subscript"/>
        <sz val="12"/>
        <color indexed="12"/>
        <rFont val="Arial"/>
        <family val="2"/>
      </rPr>
      <t>0</t>
    </r>
    <r>
      <rPr>
        <b/>
        <sz val="12"/>
        <color indexed="12"/>
        <rFont val="Arial"/>
        <family val="2"/>
      </rPr>
      <t xml:space="preserve">: </t>
    </r>
    <r>
      <rPr>
        <b/>
        <sz val="12"/>
        <color indexed="12"/>
        <rFont val="Symbol"/>
        <family val="1"/>
        <charset val="2"/>
      </rPr>
      <t>m</t>
    </r>
    <r>
      <rPr>
        <b/>
        <vertAlign val="subscript"/>
        <sz val="12"/>
        <color indexed="12"/>
        <rFont val="Arial"/>
        <family val="2"/>
      </rPr>
      <t>1</t>
    </r>
    <r>
      <rPr>
        <b/>
        <sz val="12"/>
        <color indexed="12"/>
        <rFont val="Arial"/>
        <family val="2"/>
      </rPr>
      <t xml:space="preserve"> = </t>
    </r>
    <r>
      <rPr>
        <b/>
        <sz val="12"/>
        <color indexed="12"/>
        <rFont val="Symbol"/>
        <family val="1"/>
        <charset val="2"/>
      </rPr>
      <t>m</t>
    </r>
    <r>
      <rPr>
        <b/>
        <vertAlign val="subscript"/>
        <sz val="12"/>
        <color indexed="12"/>
        <rFont val="Arial"/>
        <family val="2"/>
      </rPr>
      <t>2</t>
    </r>
    <r>
      <rPr>
        <b/>
        <sz val="12"/>
        <color indexed="12"/>
        <rFont val="Arial"/>
        <family val="2"/>
      </rPr>
      <t xml:space="preserve"> = </t>
    </r>
    <r>
      <rPr>
        <b/>
        <sz val="12"/>
        <color indexed="12"/>
        <rFont val="Symbol"/>
        <family val="1"/>
        <charset val="2"/>
      </rPr>
      <t>m</t>
    </r>
    <r>
      <rPr>
        <b/>
        <vertAlign val="subscript"/>
        <sz val="12"/>
        <color indexed="12"/>
        <rFont val="Arial"/>
        <family val="2"/>
      </rPr>
      <t>3</t>
    </r>
    <r>
      <rPr>
        <b/>
        <sz val="12"/>
        <color indexed="12"/>
        <rFont val="Arial"/>
        <family val="2"/>
      </rPr>
      <t xml:space="preserve"> = </t>
    </r>
    <r>
      <rPr>
        <b/>
        <sz val="12"/>
        <color indexed="12"/>
        <rFont val="Symbol"/>
        <family val="1"/>
        <charset val="2"/>
      </rPr>
      <t>m</t>
    </r>
    <r>
      <rPr>
        <b/>
        <vertAlign val="subscript"/>
        <sz val="12"/>
        <color indexed="12"/>
        <rFont val="Arial"/>
        <family val="2"/>
      </rPr>
      <t>4</t>
    </r>
  </si>
  <si>
    <r>
      <t>H</t>
    </r>
    <r>
      <rPr>
        <b/>
        <vertAlign val="subscript"/>
        <sz val="10"/>
        <color indexed="12"/>
        <rFont val="Arial"/>
        <family val="2"/>
      </rPr>
      <t>0</t>
    </r>
    <r>
      <rPr>
        <b/>
        <sz val="10"/>
        <color indexed="12"/>
        <rFont val="Arial"/>
        <family val="2"/>
      </rPr>
      <t xml:space="preserve"> is supported if all sample mean values are close to each other. </t>
    </r>
  </si>
  <si>
    <r>
      <t>H</t>
    </r>
    <r>
      <rPr>
        <b/>
        <vertAlign val="subscript"/>
        <sz val="12"/>
        <rFont val="Arial"/>
        <family val="2"/>
      </rPr>
      <t>A</t>
    </r>
    <r>
      <rPr>
        <b/>
        <sz val="12"/>
        <rFont val="Arial"/>
        <family val="2"/>
      </rPr>
      <t>: At least one mean is different</t>
    </r>
  </si>
  <si>
    <r>
      <t xml:space="preserve">equivalent </t>
    </r>
    <r>
      <rPr>
        <b/>
        <sz val="12"/>
        <rFont val="Arial"/>
        <family val="2"/>
      </rPr>
      <t>H</t>
    </r>
    <r>
      <rPr>
        <b/>
        <vertAlign val="subscript"/>
        <sz val="12"/>
        <rFont val="Arial"/>
        <family val="2"/>
      </rPr>
      <t>A</t>
    </r>
    <r>
      <rPr>
        <b/>
        <sz val="12"/>
        <rFont val="Arial"/>
        <family val="2"/>
      </rPr>
      <t>: Not all are equal</t>
    </r>
  </si>
  <si>
    <t>Variance between sample means measures closeness of means values to each other.</t>
  </si>
  <si>
    <r>
      <t>H</t>
    </r>
    <r>
      <rPr>
        <b/>
        <vertAlign val="subscript"/>
        <sz val="10"/>
        <color indexed="12"/>
        <rFont val="Arial"/>
        <family val="2"/>
      </rPr>
      <t>0</t>
    </r>
    <r>
      <rPr>
        <b/>
        <sz val="10"/>
        <color indexed="12"/>
        <rFont val="Arial"/>
        <family val="2"/>
      </rPr>
      <t xml:space="preserve"> is supported if the variance between sample means is small</t>
    </r>
  </si>
  <si>
    <r>
      <t>H</t>
    </r>
    <r>
      <rPr>
        <b/>
        <vertAlign val="subscript"/>
        <sz val="10"/>
        <rFont val="Arial"/>
        <family val="2"/>
      </rPr>
      <t>a</t>
    </r>
    <r>
      <rPr>
        <b/>
        <sz val="10"/>
        <rFont val="Arial"/>
        <family val="2"/>
      </rPr>
      <t xml:space="preserve"> is supported if the variance between sample means is large</t>
    </r>
  </si>
  <si>
    <t>Small versus Large is best determined when comparing to a standard.</t>
  </si>
  <si>
    <t>The pooled variance of data Within groups is a good standard.</t>
  </si>
  <si>
    <r>
      <t>H</t>
    </r>
    <r>
      <rPr>
        <b/>
        <vertAlign val="subscript"/>
        <sz val="12"/>
        <color indexed="12"/>
        <rFont val="Arial"/>
        <family val="2"/>
      </rPr>
      <t>0</t>
    </r>
    <r>
      <rPr>
        <b/>
        <sz val="12"/>
        <color indexed="12"/>
        <rFont val="Arial"/>
        <family val="2"/>
      </rPr>
      <t xml:space="preserve">: </t>
    </r>
    <r>
      <rPr>
        <b/>
        <sz val="12"/>
        <color indexed="12"/>
        <rFont val="Symbol"/>
        <family val="1"/>
        <charset val="2"/>
      </rPr>
      <t>s</t>
    </r>
    <r>
      <rPr>
        <b/>
        <vertAlign val="superscript"/>
        <sz val="12"/>
        <color indexed="12"/>
        <rFont val="Arial"/>
        <family val="2"/>
      </rPr>
      <t>2</t>
    </r>
    <r>
      <rPr>
        <b/>
        <vertAlign val="subscript"/>
        <sz val="12"/>
        <color indexed="12"/>
        <rFont val="Arial"/>
        <family val="2"/>
      </rPr>
      <t>Between Groups</t>
    </r>
    <r>
      <rPr>
        <b/>
        <sz val="12"/>
        <color indexed="12"/>
        <rFont val="Arial"/>
        <family val="2"/>
      </rPr>
      <t xml:space="preserve"> = </t>
    </r>
    <r>
      <rPr>
        <b/>
        <sz val="12"/>
        <color indexed="12"/>
        <rFont val="Symbol"/>
        <family val="1"/>
        <charset val="2"/>
      </rPr>
      <t>s</t>
    </r>
    <r>
      <rPr>
        <b/>
        <vertAlign val="superscript"/>
        <sz val="12"/>
        <color indexed="12"/>
        <rFont val="Arial"/>
        <family val="2"/>
      </rPr>
      <t>2</t>
    </r>
    <r>
      <rPr>
        <b/>
        <vertAlign val="subscript"/>
        <sz val="12"/>
        <color indexed="12"/>
        <rFont val="Arial"/>
        <family val="2"/>
      </rPr>
      <t>Within Groups</t>
    </r>
  </si>
  <si>
    <r>
      <t>H</t>
    </r>
    <r>
      <rPr>
        <b/>
        <vertAlign val="subscript"/>
        <sz val="12"/>
        <color indexed="12"/>
        <rFont val="Arial"/>
        <family val="2"/>
      </rPr>
      <t>0</t>
    </r>
    <r>
      <rPr>
        <b/>
        <sz val="12"/>
        <color indexed="12"/>
        <rFont val="Arial"/>
        <family val="2"/>
      </rPr>
      <t xml:space="preserve">: </t>
    </r>
    <r>
      <rPr>
        <b/>
        <sz val="12"/>
        <color indexed="12"/>
        <rFont val="Symbol"/>
        <family val="1"/>
        <charset val="2"/>
      </rPr>
      <t>s</t>
    </r>
    <r>
      <rPr>
        <b/>
        <vertAlign val="superscript"/>
        <sz val="12"/>
        <color indexed="12"/>
        <rFont val="Arial"/>
        <family val="2"/>
      </rPr>
      <t>2</t>
    </r>
    <r>
      <rPr>
        <b/>
        <vertAlign val="subscript"/>
        <sz val="12"/>
        <color indexed="12"/>
        <rFont val="Arial"/>
        <family val="2"/>
      </rPr>
      <t>Between Groups</t>
    </r>
    <r>
      <rPr>
        <b/>
        <sz val="12"/>
        <color indexed="12"/>
        <rFont val="Arial"/>
        <family val="2"/>
      </rPr>
      <t xml:space="preserve"> / </t>
    </r>
    <r>
      <rPr>
        <b/>
        <sz val="12"/>
        <color indexed="12"/>
        <rFont val="Symbol"/>
        <family val="1"/>
        <charset val="2"/>
      </rPr>
      <t>s</t>
    </r>
    <r>
      <rPr>
        <b/>
        <vertAlign val="superscript"/>
        <sz val="12"/>
        <color indexed="12"/>
        <rFont val="Arial"/>
        <family val="2"/>
      </rPr>
      <t>2</t>
    </r>
    <r>
      <rPr>
        <b/>
        <vertAlign val="subscript"/>
        <sz val="12"/>
        <color indexed="12"/>
        <rFont val="Arial"/>
        <family val="2"/>
      </rPr>
      <t xml:space="preserve">Within Groups </t>
    </r>
    <r>
      <rPr>
        <b/>
        <sz val="12"/>
        <color indexed="12"/>
        <rFont val="Arial"/>
        <family val="2"/>
      </rPr>
      <t>= 1</t>
    </r>
  </si>
  <si>
    <r>
      <t>H</t>
    </r>
    <r>
      <rPr>
        <b/>
        <vertAlign val="subscript"/>
        <sz val="12"/>
        <rFont val="Arial"/>
        <family val="2"/>
      </rPr>
      <t>A</t>
    </r>
    <r>
      <rPr>
        <b/>
        <sz val="12"/>
        <rFont val="Arial"/>
        <family val="2"/>
      </rPr>
      <t xml:space="preserve">: </t>
    </r>
    <r>
      <rPr>
        <b/>
        <sz val="12"/>
        <rFont val="Symbol"/>
        <family val="1"/>
        <charset val="2"/>
      </rPr>
      <t>s</t>
    </r>
    <r>
      <rPr>
        <b/>
        <vertAlign val="superscript"/>
        <sz val="12"/>
        <rFont val="Arial"/>
        <family val="2"/>
      </rPr>
      <t>2</t>
    </r>
    <r>
      <rPr>
        <b/>
        <vertAlign val="subscript"/>
        <sz val="12"/>
        <rFont val="Arial"/>
        <family val="2"/>
      </rPr>
      <t>Between Groups</t>
    </r>
    <r>
      <rPr>
        <b/>
        <sz val="12"/>
        <rFont val="Arial"/>
        <family val="2"/>
      </rPr>
      <t xml:space="preserve"> </t>
    </r>
    <r>
      <rPr>
        <b/>
        <sz val="12"/>
        <rFont val="Calibri"/>
        <family val="2"/>
      </rPr>
      <t>&gt;</t>
    </r>
    <r>
      <rPr>
        <b/>
        <sz val="12"/>
        <rFont val="Arial"/>
        <family val="2"/>
      </rPr>
      <t xml:space="preserve"> </t>
    </r>
    <r>
      <rPr>
        <b/>
        <sz val="12"/>
        <rFont val="Symbol"/>
        <family val="1"/>
        <charset val="2"/>
      </rPr>
      <t>s</t>
    </r>
    <r>
      <rPr>
        <b/>
        <vertAlign val="superscript"/>
        <sz val="12"/>
        <rFont val="Arial"/>
        <family val="2"/>
      </rPr>
      <t>2</t>
    </r>
    <r>
      <rPr>
        <b/>
        <vertAlign val="subscript"/>
        <sz val="12"/>
        <rFont val="Arial"/>
        <family val="2"/>
      </rPr>
      <t>Within Groups</t>
    </r>
  </si>
  <si>
    <r>
      <t>H</t>
    </r>
    <r>
      <rPr>
        <b/>
        <vertAlign val="subscript"/>
        <sz val="12"/>
        <rFont val="Arial"/>
        <family val="2"/>
      </rPr>
      <t>A</t>
    </r>
    <r>
      <rPr>
        <b/>
        <sz val="12"/>
        <rFont val="Arial"/>
        <family val="2"/>
      </rPr>
      <t xml:space="preserve">: </t>
    </r>
    <r>
      <rPr>
        <b/>
        <sz val="12"/>
        <rFont val="Symbol"/>
        <family val="1"/>
        <charset val="2"/>
      </rPr>
      <t>s</t>
    </r>
    <r>
      <rPr>
        <b/>
        <vertAlign val="superscript"/>
        <sz val="12"/>
        <rFont val="Arial"/>
        <family val="2"/>
      </rPr>
      <t>2</t>
    </r>
    <r>
      <rPr>
        <b/>
        <vertAlign val="subscript"/>
        <sz val="12"/>
        <rFont val="Arial"/>
        <family val="2"/>
      </rPr>
      <t>Between Groups</t>
    </r>
    <r>
      <rPr>
        <b/>
        <sz val="12"/>
        <rFont val="Arial"/>
        <family val="2"/>
      </rPr>
      <t xml:space="preserve"> / </t>
    </r>
    <r>
      <rPr>
        <b/>
        <sz val="12"/>
        <rFont val="Symbol"/>
        <family val="1"/>
        <charset val="2"/>
      </rPr>
      <t>s</t>
    </r>
    <r>
      <rPr>
        <b/>
        <vertAlign val="superscript"/>
        <sz val="12"/>
        <rFont val="Arial"/>
        <family val="2"/>
      </rPr>
      <t>2</t>
    </r>
    <r>
      <rPr>
        <b/>
        <vertAlign val="subscript"/>
        <sz val="12"/>
        <rFont val="Arial"/>
        <family val="2"/>
      </rPr>
      <t>Within Groups</t>
    </r>
    <r>
      <rPr>
        <b/>
        <sz val="12"/>
        <rFont val="Cambria"/>
        <family val="1"/>
      </rPr>
      <t xml:space="preserve"> &gt;</t>
    </r>
    <r>
      <rPr>
        <b/>
        <sz val="12"/>
        <rFont val="Arial"/>
        <family val="2"/>
      </rPr>
      <t xml:space="preserve"> 1</t>
    </r>
  </si>
  <si>
    <r>
      <t>Test Statistic</t>
    </r>
    <r>
      <rPr>
        <b/>
        <sz val="12"/>
        <rFont val="Arial"/>
        <family val="2"/>
      </rPr>
      <t xml:space="preserve"> =</t>
    </r>
  </si>
  <si>
    <t>Variance Between Sample Means</t>
  </si>
  <si>
    <t>=</t>
  </si>
  <si>
    <t>Mean Square Between Treatment Groups</t>
  </si>
  <si>
    <t>Variance of Sample Data with Within Groups</t>
  </si>
  <si>
    <t>Mean Square Within Groups</t>
  </si>
  <si>
    <t>Analysis results are presented in what is known as an ANOVA table</t>
  </si>
  <si>
    <t>Excel Presentation</t>
  </si>
  <si>
    <t>1 Factor ANOVA</t>
  </si>
  <si>
    <r>
      <t>SS</t>
    </r>
    <r>
      <rPr>
        <b/>
        <vertAlign val="subscript"/>
        <sz val="12"/>
        <color indexed="12"/>
        <rFont val="Arial"/>
        <family val="2"/>
      </rPr>
      <t>Treatment</t>
    </r>
  </si>
  <si>
    <r>
      <t>df</t>
    </r>
    <r>
      <rPr>
        <b/>
        <vertAlign val="subscript"/>
        <sz val="12"/>
        <color indexed="12"/>
        <rFont val="Arial"/>
        <family val="2"/>
      </rPr>
      <t>Treatment</t>
    </r>
  </si>
  <si>
    <r>
      <t>MS</t>
    </r>
    <r>
      <rPr>
        <b/>
        <vertAlign val="subscript"/>
        <sz val="12"/>
        <color indexed="12"/>
        <rFont val="Arial"/>
        <family val="2"/>
      </rPr>
      <t xml:space="preserve">Treatment </t>
    </r>
    <r>
      <rPr>
        <b/>
        <sz val="12"/>
        <color indexed="12"/>
        <rFont val="Arial"/>
        <family val="2"/>
      </rPr>
      <t>= SS</t>
    </r>
    <r>
      <rPr>
        <b/>
        <vertAlign val="subscript"/>
        <sz val="12"/>
        <color indexed="12"/>
        <rFont val="Arial"/>
        <family val="2"/>
      </rPr>
      <t>Treatment</t>
    </r>
    <r>
      <rPr>
        <b/>
        <sz val="12"/>
        <color indexed="12"/>
        <rFont val="Arial"/>
        <family val="2"/>
      </rPr>
      <t xml:space="preserve"> / df</t>
    </r>
    <r>
      <rPr>
        <b/>
        <vertAlign val="subscript"/>
        <sz val="12"/>
        <color indexed="12"/>
        <rFont val="Arial"/>
        <family val="2"/>
      </rPr>
      <t>Treatment</t>
    </r>
  </si>
  <si>
    <r>
      <t>TS = MS</t>
    </r>
    <r>
      <rPr>
        <b/>
        <vertAlign val="subscript"/>
        <sz val="12"/>
        <color indexed="12"/>
        <rFont val="Arial"/>
        <family val="2"/>
      </rPr>
      <t xml:space="preserve">Treatment </t>
    </r>
    <r>
      <rPr>
        <b/>
        <sz val="12"/>
        <color indexed="12"/>
        <rFont val="Arial"/>
        <family val="2"/>
      </rPr>
      <t>/ MSE</t>
    </r>
  </si>
  <si>
    <t>P(F &gt; TS)</t>
  </si>
  <si>
    <t>Critical Value</t>
  </si>
  <si>
    <t>SSE</t>
  </si>
  <si>
    <r>
      <t>df</t>
    </r>
    <r>
      <rPr>
        <b/>
        <vertAlign val="subscript"/>
        <sz val="12"/>
        <color indexed="12"/>
        <rFont val="Arial"/>
        <family val="2"/>
      </rPr>
      <t>Error</t>
    </r>
  </si>
  <si>
    <r>
      <t>MSE = SSE / df</t>
    </r>
    <r>
      <rPr>
        <b/>
        <vertAlign val="subscript"/>
        <sz val="12"/>
        <color indexed="12"/>
        <rFont val="Arial"/>
        <family val="2"/>
      </rPr>
      <t>Error</t>
    </r>
  </si>
  <si>
    <r>
      <t>SS</t>
    </r>
    <r>
      <rPr>
        <b/>
        <vertAlign val="subscript"/>
        <sz val="12"/>
        <color indexed="12"/>
        <rFont val="Arial"/>
        <family val="2"/>
      </rPr>
      <t>Total</t>
    </r>
  </si>
  <si>
    <r>
      <t>df</t>
    </r>
    <r>
      <rPr>
        <b/>
        <vertAlign val="subscript"/>
        <sz val="12"/>
        <color indexed="12"/>
        <rFont val="Arial"/>
        <family val="2"/>
      </rPr>
      <t>Total</t>
    </r>
  </si>
  <si>
    <t>JMP Presentation</t>
  </si>
  <si>
    <t>Oneway Anova</t>
  </si>
  <si>
    <t>DF</t>
  </si>
  <si>
    <t>Sum of Squares</t>
  </si>
  <si>
    <t>Mean Square</t>
  </si>
  <si>
    <t>F Ratio</t>
  </si>
  <si>
    <t>Prob &gt; F</t>
  </si>
  <si>
    <t>Nominal Variable</t>
  </si>
  <si>
    <r>
      <t>df</t>
    </r>
    <r>
      <rPr>
        <b/>
        <vertAlign val="subscript"/>
        <sz val="12"/>
        <color indexed="51"/>
        <rFont val="Arial"/>
        <family val="2"/>
      </rPr>
      <t>Treatment</t>
    </r>
  </si>
  <si>
    <r>
      <t>SS</t>
    </r>
    <r>
      <rPr>
        <b/>
        <vertAlign val="subscript"/>
        <sz val="12"/>
        <color indexed="51"/>
        <rFont val="Arial"/>
        <family val="2"/>
      </rPr>
      <t>Treatment</t>
    </r>
  </si>
  <si>
    <r>
      <t>MS</t>
    </r>
    <r>
      <rPr>
        <b/>
        <vertAlign val="subscript"/>
        <sz val="12"/>
        <color indexed="51"/>
        <rFont val="Arial"/>
        <family val="2"/>
      </rPr>
      <t xml:space="preserve">Treatment </t>
    </r>
    <r>
      <rPr>
        <b/>
        <sz val="12"/>
        <color indexed="51"/>
        <rFont val="Arial"/>
        <family val="2"/>
      </rPr>
      <t>= SS</t>
    </r>
    <r>
      <rPr>
        <b/>
        <vertAlign val="subscript"/>
        <sz val="12"/>
        <color indexed="51"/>
        <rFont val="Arial"/>
        <family val="2"/>
      </rPr>
      <t>Treatment</t>
    </r>
    <r>
      <rPr>
        <b/>
        <sz val="12"/>
        <color indexed="51"/>
        <rFont val="Arial"/>
        <family val="2"/>
      </rPr>
      <t xml:space="preserve"> / df</t>
    </r>
    <r>
      <rPr>
        <b/>
        <vertAlign val="subscript"/>
        <sz val="12"/>
        <color indexed="51"/>
        <rFont val="Arial"/>
        <family val="2"/>
      </rPr>
      <t>Treatment</t>
    </r>
  </si>
  <si>
    <r>
      <t>TS = MS</t>
    </r>
    <r>
      <rPr>
        <b/>
        <vertAlign val="subscript"/>
        <sz val="12"/>
        <color indexed="51"/>
        <rFont val="Arial"/>
        <family val="2"/>
      </rPr>
      <t xml:space="preserve">Treatment </t>
    </r>
    <r>
      <rPr>
        <b/>
        <sz val="12"/>
        <color indexed="51"/>
        <rFont val="Arial"/>
        <family val="2"/>
      </rPr>
      <t>/ MSE</t>
    </r>
  </si>
  <si>
    <r>
      <t xml:space="preserve">Error </t>
    </r>
    <r>
      <rPr>
        <b/>
        <sz val="10"/>
        <color indexed="51"/>
        <rFont val="Arial"/>
        <family val="2"/>
      </rPr>
      <t>(Within)</t>
    </r>
  </si>
  <si>
    <r>
      <t>df</t>
    </r>
    <r>
      <rPr>
        <b/>
        <vertAlign val="subscript"/>
        <sz val="12"/>
        <color indexed="51"/>
        <rFont val="Arial"/>
        <family val="2"/>
      </rPr>
      <t>Error</t>
    </r>
  </si>
  <si>
    <r>
      <t>MSE = SSE / df</t>
    </r>
    <r>
      <rPr>
        <b/>
        <vertAlign val="subscript"/>
        <sz val="12"/>
        <color indexed="51"/>
        <rFont val="Arial"/>
        <family val="2"/>
      </rPr>
      <t>Error</t>
    </r>
  </si>
  <si>
    <r>
      <t>df</t>
    </r>
    <r>
      <rPr>
        <b/>
        <vertAlign val="subscript"/>
        <sz val="12"/>
        <color indexed="51"/>
        <rFont val="Arial"/>
        <family val="2"/>
      </rPr>
      <t>Total</t>
    </r>
  </si>
  <si>
    <r>
      <t>SS</t>
    </r>
    <r>
      <rPr>
        <b/>
        <vertAlign val="subscript"/>
        <sz val="12"/>
        <color indexed="51"/>
        <rFont val="Arial"/>
        <family val="2"/>
      </rPr>
      <t>Total</t>
    </r>
  </si>
  <si>
    <r>
      <t>df</t>
    </r>
    <r>
      <rPr>
        <b/>
        <vertAlign val="subscript"/>
        <sz val="12"/>
        <rFont val="Arial"/>
        <family val="2"/>
      </rPr>
      <t xml:space="preserve">Treatment </t>
    </r>
    <r>
      <rPr>
        <b/>
        <sz val="12"/>
        <rFont val="Arial"/>
        <family val="2"/>
      </rPr>
      <t>= k-1</t>
    </r>
  </si>
  <si>
    <r>
      <t>df</t>
    </r>
    <r>
      <rPr>
        <b/>
        <vertAlign val="subscript"/>
        <sz val="12"/>
        <rFont val="Arial"/>
        <family val="2"/>
      </rPr>
      <t>Total</t>
    </r>
    <r>
      <rPr>
        <b/>
        <sz val="12"/>
        <rFont val="Arial"/>
        <family val="2"/>
      </rPr>
      <t xml:space="preserve"> = N-1</t>
    </r>
  </si>
  <si>
    <r>
      <t>df</t>
    </r>
    <r>
      <rPr>
        <b/>
        <vertAlign val="subscript"/>
        <sz val="12"/>
        <rFont val="Arial"/>
        <family val="2"/>
      </rPr>
      <t xml:space="preserve">Error </t>
    </r>
    <r>
      <rPr>
        <b/>
        <sz val="12"/>
        <rFont val="Arial"/>
        <family val="2"/>
      </rPr>
      <t>= N-k</t>
    </r>
  </si>
  <si>
    <t xml:space="preserve">For k treatments and N total observations </t>
  </si>
  <si>
    <t>Assumptions used for the theoretical development of this analsis procedure:</t>
  </si>
  <si>
    <r>
      <rPr>
        <b/>
        <sz val="12"/>
        <color indexed="60"/>
        <rFont val="Arial"/>
        <family val="2"/>
      </rPr>
      <t>Independence</t>
    </r>
    <r>
      <rPr>
        <sz val="12"/>
        <rFont val="Arial"/>
        <family val="2"/>
      </rPr>
      <t xml:space="preserve"> of data between groups and within each group.  </t>
    </r>
  </si>
  <si>
    <r>
      <t>Equal Variance in all Groups (Homogeneity of variance)</t>
    </r>
    <r>
      <rPr>
        <sz val="12"/>
        <rFont val="Arial"/>
        <family val="2"/>
      </rPr>
      <t xml:space="preserve"> The variance of the data within each group is the same</t>
    </r>
  </si>
  <si>
    <t xml:space="preserve">         ANOVA is robust to the above assumption if the sample sizes are approximately the same for all groups.</t>
  </si>
  <si>
    <t>Note: The analysis procedure tends to work well as long as the sample sizes are approximately the same for all groups.</t>
  </si>
  <si>
    <r>
      <t>Normality:</t>
    </r>
    <r>
      <rPr>
        <sz val="12"/>
        <rFont val="Arial"/>
        <family val="2"/>
      </rPr>
      <t xml:space="preserve"> The data within each group are normally distributed.</t>
    </r>
  </si>
  <si>
    <t>Note: The analysis procedure tends to work well for distributions departing from normal for large sample sizes.</t>
  </si>
  <si>
    <t>Formulas &amp; Function to complete an ANOVA table using calculated Sums of Squares</t>
  </si>
  <si>
    <t xml:space="preserve">This is done for  k treatment groups and N total observations </t>
  </si>
  <si>
    <t>Sums of Squares will be calculated by software such as Excel, students should be able to complete the table.</t>
  </si>
  <si>
    <t>Between Groups (Treatment)</t>
  </si>
  <si>
    <r>
      <t>SS</t>
    </r>
    <r>
      <rPr>
        <b/>
        <vertAlign val="subscript"/>
        <sz val="12"/>
        <color indexed="60"/>
        <rFont val="Arial"/>
        <family val="2"/>
      </rPr>
      <t>Treatment</t>
    </r>
  </si>
  <si>
    <t>k-1</t>
  </si>
  <si>
    <t xml:space="preserve"> =B6/C6</t>
  </si>
  <si>
    <t xml:space="preserve"> =D6/D7</t>
  </si>
  <si>
    <t xml:space="preserve"> =FDIST(E6,C6,C7)</t>
  </si>
  <si>
    <t xml:space="preserve"> =FINV(alpha,C6,C7)</t>
  </si>
  <si>
    <t>Within Groups (Error)</t>
  </si>
  <si>
    <t>N-k</t>
  </si>
  <si>
    <t xml:space="preserve"> =B7/C7</t>
  </si>
  <si>
    <r>
      <t>SS</t>
    </r>
    <r>
      <rPr>
        <b/>
        <vertAlign val="subscript"/>
        <sz val="12"/>
        <color indexed="60"/>
        <rFont val="Arial"/>
        <family val="2"/>
      </rPr>
      <t>Total</t>
    </r>
  </si>
  <si>
    <t>N-1</t>
  </si>
  <si>
    <r>
      <t xml:space="preserve">Note that </t>
    </r>
    <r>
      <rPr>
        <b/>
        <sz val="12"/>
        <rFont val="Arial"/>
        <family val="2"/>
      </rPr>
      <t>Treatment + Error = Total</t>
    </r>
    <r>
      <rPr>
        <sz val="12"/>
        <color indexed="10"/>
        <rFont val="Arial"/>
        <family val="2"/>
      </rPr>
      <t xml:space="preserve"> for both Sum of Squares and degrees of freedom</t>
    </r>
  </si>
  <si>
    <r>
      <t>SS</t>
    </r>
    <r>
      <rPr>
        <b/>
        <vertAlign val="subscript"/>
        <sz val="12"/>
        <color indexed="10"/>
        <rFont val="Arial"/>
        <family val="2"/>
      </rPr>
      <t>Treatment</t>
    </r>
    <r>
      <rPr>
        <b/>
        <sz val="12"/>
        <color indexed="10"/>
        <rFont val="Arial"/>
        <family val="2"/>
      </rPr>
      <t xml:space="preserve"> + SS</t>
    </r>
    <r>
      <rPr>
        <b/>
        <vertAlign val="subscript"/>
        <sz val="12"/>
        <color indexed="10"/>
        <rFont val="Arial"/>
        <family val="2"/>
      </rPr>
      <t xml:space="preserve">Error </t>
    </r>
    <r>
      <rPr>
        <b/>
        <sz val="12"/>
        <color indexed="10"/>
        <rFont val="Arial"/>
        <family val="2"/>
      </rPr>
      <t>= SS</t>
    </r>
    <r>
      <rPr>
        <b/>
        <vertAlign val="subscript"/>
        <sz val="12"/>
        <color indexed="10"/>
        <rFont val="Arial"/>
        <family val="2"/>
      </rPr>
      <t xml:space="preserve">Total </t>
    </r>
  </si>
  <si>
    <r>
      <t>df</t>
    </r>
    <r>
      <rPr>
        <b/>
        <vertAlign val="subscript"/>
        <sz val="12"/>
        <color indexed="10"/>
        <rFont val="Arial"/>
        <family val="2"/>
      </rPr>
      <t>Treatment</t>
    </r>
    <r>
      <rPr>
        <b/>
        <sz val="12"/>
        <color indexed="10"/>
        <rFont val="Arial"/>
        <family val="2"/>
      </rPr>
      <t xml:space="preserve"> + df</t>
    </r>
    <r>
      <rPr>
        <b/>
        <vertAlign val="subscript"/>
        <sz val="12"/>
        <color indexed="10"/>
        <rFont val="Arial"/>
        <family val="2"/>
      </rPr>
      <t xml:space="preserve">Error </t>
    </r>
    <r>
      <rPr>
        <b/>
        <sz val="12"/>
        <color indexed="10"/>
        <rFont val="Arial"/>
        <family val="2"/>
      </rPr>
      <t>= df</t>
    </r>
    <r>
      <rPr>
        <b/>
        <vertAlign val="subscript"/>
        <sz val="12"/>
        <color indexed="10"/>
        <rFont val="Arial"/>
        <family val="2"/>
      </rPr>
      <t xml:space="preserve">Total </t>
    </r>
  </si>
  <si>
    <t>One-Way ANOVA (Single Factor ANOVA)</t>
  </si>
  <si>
    <r>
      <t xml:space="preserve">Go to  </t>
    </r>
    <r>
      <rPr>
        <b/>
        <sz val="12"/>
        <rFont val="Arial"/>
        <family val="2"/>
      </rPr>
      <t xml:space="preserve">Data Analysis  </t>
    </r>
    <r>
      <rPr>
        <sz val="12"/>
        <rFont val="Arial"/>
        <family val="2"/>
      </rPr>
      <t xml:space="preserve">found under </t>
    </r>
    <r>
      <rPr>
        <b/>
        <sz val="12"/>
        <rFont val="Arial"/>
        <family val="2"/>
      </rPr>
      <t>Data</t>
    </r>
  </si>
  <si>
    <r>
      <t xml:space="preserve">Select </t>
    </r>
    <r>
      <rPr>
        <b/>
        <sz val="12"/>
        <rFont val="Arial"/>
        <family val="2"/>
      </rPr>
      <t>Anova: Single Factor</t>
    </r>
  </si>
  <si>
    <r>
      <rPr>
        <b/>
        <sz val="12"/>
        <rFont val="Arial"/>
        <family val="2"/>
      </rPr>
      <t>JMP 1-way ANOVA</t>
    </r>
    <r>
      <rPr>
        <sz val="10"/>
        <rFont val="Arial"/>
        <family val="2"/>
      </rPr>
      <t xml:space="preserve"> is performed using the </t>
    </r>
    <r>
      <rPr>
        <b/>
        <sz val="12"/>
        <rFont val="Arial"/>
        <family val="2"/>
      </rPr>
      <t>Fit Y by X</t>
    </r>
    <r>
      <rPr>
        <sz val="10"/>
        <rFont val="Arial"/>
        <family val="2"/>
      </rPr>
      <t xml:space="preserve"> Analysis procedure.</t>
    </r>
  </si>
  <si>
    <t xml:space="preserve">The format for JMP input data differs from Excel input </t>
  </si>
  <si>
    <t>For Excel there is a separate column of response variable data for each group</t>
  </si>
  <si>
    <t xml:space="preserve">For JMP, two columns of data are required. </t>
  </si>
  <si>
    <t xml:space="preserve">One column has the response variable values for each observation. Must be continuous </t>
  </si>
  <si>
    <t>The other column has the group indicator or name for each observation.  Must be nominal</t>
  </si>
  <si>
    <t>JMP Presentation of ANOVA output</t>
  </si>
  <si>
    <t>Analysis of Variance</t>
  </si>
  <si>
    <t>Source</t>
  </si>
  <si>
    <t>Name of Group Variable</t>
  </si>
  <si>
    <r>
      <t>MS</t>
    </r>
    <r>
      <rPr>
        <b/>
        <vertAlign val="subscript"/>
        <sz val="12"/>
        <color indexed="51"/>
        <rFont val="Arial"/>
        <family val="2"/>
      </rPr>
      <t xml:space="preserve">Treatment 
</t>
    </r>
    <r>
      <rPr>
        <b/>
        <sz val="8"/>
        <color indexed="51"/>
        <rFont val="Arial"/>
        <family val="2"/>
      </rPr>
      <t>= SS</t>
    </r>
    <r>
      <rPr>
        <b/>
        <vertAlign val="subscript"/>
        <sz val="8"/>
        <color indexed="51"/>
        <rFont val="Arial"/>
        <family val="2"/>
      </rPr>
      <t>Treatment</t>
    </r>
    <r>
      <rPr>
        <b/>
        <sz val="8"/>
        <color indexed="51"/>
        <rFont val="Arial"/>
        <family val="2"/>
      </rPr>
      <t xml:space="preserve"> / df</t>
    </r>
    <r>
      <rPr>
        <b/>
        <vertAlign val="subscript"/>
        <sz val="8"/>
        <color indexed="51"/>
        <rFont val="Arial"/>
        <family val="2"/>
      </rPr>
      <t>Treatment</t>
    </r>
  </si>
  <si>
    <r>
      <t xml:space="preserve">TS 
</t>
    </r>
    <r>
      <rPr>
        <b/>
        <sz val="8"/>
        <color indexed="51"/>
        <rFont val="Arial"/>
        <family val="2"/>
      </rPr>
      <t>= MS</t>
    </r>
    <r>
      <rPr>
        <b/>
        <vertAlign val="subscript"/>
        <sz val="8"/>
        <color indexed="51"/>
        <rFont val="Arial"/>
        <family val="2"/>
      </rPr>
      <t xml:space="preserve">Treatment </t>
    </r>
    <r>
      <rPr>
        <b/>
        <sz val="8"/>
        <color indexed="51"/>
        <rFont val="Arial"/>
        <family val="2"/>
      </rPr>
      <t>/ MSE</t>
    </r>
  </si>
  <si>
    <t>p-value</t>
  </si>
  <si>
    <t>Error</t>
  </si>
  <si>
    <t>C. Total</t>
  </si>
  <si>
    <t/>
  </si>
  <si>
    <t>Sig.</t>
  </si>
  <si>
    <r>
      <rPr>
        <b/>
        <sz val="12"/>
        <rFont val="Arial"/>
        <family val="2"/>
      </rPr>
      <t>SPSS 1-way ANOVA</t>
    </r>
    <r>
      <rPr>
        <sz val="10"/>
        <rFont val="Arial"/>
        <family val="2"/>
      </rPr>
      <t xml:space="preserve"> is performed using the </t>
    </r>
    <r>
      <rPr>
        <b/>
        <sz val="12"/>
        <rFont val="Arial"/>
        <family val="2"/>
      </rPr>
      <t>Fit Y by X</t>
    </r>
    <r>
      <rPr>
        <sz val="10"/>
        <rFont val="Arial"/>
        <family val="2"/>
      </rPr>
      <t xml:space="preserve"> Analysis procedure.</t>
    </r>
  </si>
  <si>
    <t>The format for SPSS input data differs from Excel input (Same as JMP)</t>
  </si>
  <si>
    <t xml:space="preserve">For SPSS, two columns of data are required. </t>
  </si>
  <si>
    <t>One column has the response variable values for each observation. Must be numeric</t>
  </si>
  <si>
    <t>The other column has the group number for each observation.  Must be numeric</t>
  </si>
  <si>
    <t>SPSS Presentation of ANOVA output</t>
  </si>
  <si>
    <t>Analyze &gt;&gt; Compare Means&gt;&gt;One-Way ANOVA</t>
  </si>
  <si>
    <t>Suppose these data are for three appraisers (A, B &amp; C) of properties in a neighborhood with similar properties</t>
  </si>
  <si>
    <t>For this analysis we will assume that the properties and the appraiser's assessments are all independent of one another.</t>
  </si>
  <si>
    <t>Assessments have been rounded to thousands of dollars.</t>
  </si>
  <si>
    <t>The goal is to test to see if the mean of assessed values is the same for all three appraisers</t>
  </si>
  <si>
    <r>
      <t>H</t>
    </r>
    <r>
      <rPr>
        <b/>
        <vertAlign val="subscript"/>
        <sz val="12"/>
        <color indexed="12"/>
        <rFont val="Arial"/>
        <family val="2"/>
      </rPr>
      <t>0</t>
    </r>
    <r>
      <rPr>
        <b/>
        <sz val="12"/>
        <color indexed="12"/>
        <rFont val="Arial"/>
        <family val="2"/>
      </rPr>
      <t>: μ</t>
    </r>
    <r>
      <rPr>
        <b/>
        <vertAlign val="subscript"/>
        <sz val="12"/>
        <color indexed="12"/>
        <rFont val="Arial"/>
        <family val="2"/>
      </rPr>
      <t>A</t>
    </r>
    <r>
      <rPr>
        <b/>
        <sz val="12"/>
        <color indexed="12"/>
        <rFont val="Arial"/>
        <family val="2"/>
      </rPr>
      <t xml:space="preserve"> = μ</t>
    </r>
    <r>
      <rPr>
        <b/>
        <vertAlign val="subscript"/>
        <sz val="12"/>
        <color indexed="12"/>
        <rFont val="Arial"/>
        <family val="2"/>
      </rPr>
      <t>B</t>
    </r>
    <r>
      <rPr>
        <b/>
        <sz val="12"/>
        <color indexed="12"/>
        <rFont val="Arial"/>
        <family val="2"/>
      </rPr>
      <t xml:space="preserve"> = μ</t>
    </r>
    <r>
      <rPr>
        <b/>
        <vertAlign val="subscript"/>
        <sz val="12"/>
        <color indexed="12"/>
        <rFont val="Arial"/>
        <family val="2"/>
      </rPr>
      <t>C</t>
    </r>
  </si>
  <si>
    <r>
      <t xml:space="preserve">The hypothesis to the left will be tested with </t>
    </r>
    <r>
      <rPr>
        <b/>
        <sz val="12"/>
        <color indexed="12"/>
        <rFont val="Arial"/>
        <family val="2"/>
      </rPr>
      <t>α=.05</t>
    </r>
  </si>
  <si>
    <r>
      <t>H</t>
    </r>
    <r>
      <rPr>
        <b/>
        <vertAlign val="subscript"/>
        <sz val="12"/>
        <color indexed="12"/>
        <rFont val="Arial"/>
        <family val="2"/>
      </rPr>
      <t>A</t>
    </r>
    <r>
      <rPr>
        <b/>
        <sz val="12"/>
        <color indexed="12"/>
        <rFont val="Arial"/>
        <family val="2"/>
      </rPr>
      <t>: At least one of the means is different</t>
    </r>
  </si>
  <si>
    <t>Excel Input data</t>
  </si>
  <si>
    <t>Appraiser A</t>
  </si>
  <si>
    <t>Appraiser B</t>
  </si>
  <si>
    <t>Appraiser C</t>
  </si>
  <si>
    <t xml:space="preserve">Fail to Reject the Null since the p-value = .096281 &gt; .05 = alpha  </t>
  </si>
  <si>
    <t>An X-Y Scatter in Excel can be used to graphically display the Appraiser data.</t>
  </si>
  <si>
    <r>
      <t xml:space="preserve">To do so the data need to be laid out properly with </t>
    </r>
    <r>
      <rPr>
        <b/>
        <sz val="10"/>
        <rFont val="Arial"/>
        <family val="2"/>
      </rPr>
      <t>numerical values for both X &amp; Y</t>
    </r>
    <r>
      <rPr>
        <sz val="10"/>
        <rFont val="Arial"/>
        <family val="2"/>
      </rPr>
      <t xml:space="preserve">.  </t>
    </r>
  </si>
  <si>
    <t xml:space="preserve">In 1-Way ANOVA one variable is the factor (appraiser for this example). </t>
  </si>
  <si>
    <t>The factor may not have a numerical value (A, B &amp; C for appraisers).</t>
  </si>
  <si>
    <t>One solution is to assign numbers to factor groups (1=A, 2=B &amp; 3=C)</t>
  </si>
  <si>
    <t>Below numbers for appraisers is X and appraised value is Y</t>
  </si>
  <si>
    <t>Appraiser</t>
  </si>
  <si>
    <t xml:space="preserve">Value </t>
  </si>
  <si>
    <t xml:space="preserve">The method here includes the average for each group and a legend with each group labeled. </t>
  </si>
  <si>
    <t xml:space="preserve">The values to be displayed are placed on the X axis.  </t>
  </si>
  <si>
    <t>Numbers for the factor groups  are used for Y (1=A, 2=B &amp; 3=C)</t>
  </si>
  <si>
    <t xml:space="preserve">The numbers for group means have .15 added to set them apart slightly from the data.  </t>
  </si>
  <si>
    <t>Group Mean</t>
  </si>
  <si>
    <t>Select A3 through B18</t>
  </si>
  <si>
    <t>Select JMP tab, Preferences &amp; enter as shown below.</t>
  </si>
  <si>
    <t>Select Fit Y by X as JMP analysis procedure &amp; enter as shown below.</t>
  </si>
  <si>
    <t>JMP Input data</t>
  </si>
  <si>
    <t>Click on red triangle to get menu and select Means/Anova. Output to right.</t>
  </si>
  <si>
    <t xml:space="preserve">This is a simulation showing how data and statistics vary due to random selection of data.   </t>
  </si>
  <si>
    <t>A random sample of 10 values is selected from each group.</t>
  </si>
  <si>
    <t>Push the F9 key to generate a new sample</t>
  </si>
  <si>
    <t>Group</t>
  </si>
  <si>
    <t xml:space="preserve"> Means and Variances can be changed to see what effect the change has on the data &amp; p-value.</t>
  </si>
  <si>
    <r>
      <rPr>
        <sz val="10"/>
        <color indexed="10"/>
        <rFont val="Calibri"/>
        <family val="2"/>
      </rPr>
      <t>←</t>
    </r>
    <r>
      <rPr>
        <sz val="10"/>
        <color indexed="10"/>
        <rFont val="Arial"/>
        <family val="2"/>
      </rPr>
      <t xml:space="preserve"> Change these</t>
    </r>
  </si>
  <si>
    <t xml:space="preserve">ANOVA </t>
  </si>
  <si>
    <t>p-value =</t>
  </si>
  <si>
    <t>Data</t>
  </si>
  <si>
    <t>Group 1, value 1</t>
  </si>
  <si>
    <t>Group 1, value 2</t>
  </si>
  <si>
    <t>Group 1, value 3</t>
  </si>
  <si>
    <t>Group 1, value 4</t>
  </si>
  <si>
    <t>Group 1, value 5</t>
  </si>
  <si>
    <t>Group 1, value 6</t>
  </si>
  <si>
    <t>Group 1, value 7</t>
  </si>
  <si>
    <t>Group 1, value 8</t>
  </si>
  <si>
    <t>Group 1, value 9</t>
  </si>
  <si>
    <t>Group 1, value 10</t>
  </si>
  <si>
    <t>Group 2, value 1</t>
  </si>
  <si>
    <t>Group 2, value 2</t>
  </si>
  <si>
    <t>Group 2, value 3</t>
  </si>
  <si>
    <t>Group 2, value 4</t>
  </si>
  <si>
    <t>Group 2, value 5</t>
  </si>
  <si>
    <t>Group 2, value 6</t>
  </si>
  <si>
    <t>Group 2, value 7</t>
  </si>
  <si>
    <t>Group 2, value 8</t>
  </si>
  <si>
    <t>Group 2, value 9</t>
  </si>
  <si>
    <t>Group 2, value 10</t>
  </si>
  <si>
    <t>Group 3, value 1</t>
  </si>
  <si>
    <t>Group 3, value 2</t>
  </si>
  <si>
    <t>Group 3, value 3</t>
  </si>
  <si>
    <t>Group 3, value 4</t>
  </si>
  <si>
    <t>Group 3, value 5</t>
  </si>
  <si>
    <t>Group 3, value 6</t>
  </si>
  <si>
    <t>Group 3, value 7</t>
  </si>
  <si>
    <t>Group 3, value 8</t>
  </si>
  <si>
    <t>Group 3, value 9</t>
  </si>
  <si>
    <t>Group 3, value 10</t>
  </si>
  <si>
    <t>Group 4, value 1</t>
  </si>
  <si>
    <t>Group 4, value 2</t>
  </si>
  <si>
    <t>Group 4, value 3</t>
  </si>
  <si>
    <t>Group 4, value 4</t>
  </si>
  <si>
    <t>Group 4, value 5</t>
  </si>
  <si>
    <t>Group 4, value 6</t>
  </si>
  <si>
    <t>Group 4, value 7</t>
  </si>
  <si>
    <t>Group 4, value 8</t>
  </si>
  <si>
    <t>Group 4, value 9</t>
  </si>
  <si>
    <t>Group 4, value 10</t>
  </si>
  <si>
    <t>Group 1, mean</t>
  </si>
  <si>
    <t>Group 2, mean</t>
  </si>
  <si>
    <t>Group 3, mean</t>
  </si>
  <si>
    <t>Group 4, mean</t>
  </si>
  <si>
    <t>Do not change these</t>
  </si>
  <si>
    <t xml:space="preserve"> </t>
  </si>
  <si>
    <r>
      <t>Total</t>
    </r>
    <r>
      <rPr>
        <sz val="10"/>
        <rFont val="Arial"/>
        <family val="2"/>
      </rPr>
      <t xml:space="preserve"> (n=40)</t>
    </r>
  </si>
  <si>
    <t>Sample Mean</t>
  </si>
  <si>
    <t>Sample SST</t>
  </si>
  <si>
    <t>Pooled Variance</t>
  </si>
  <si>
    <t>Sample Variance</t>
  </si>
  <si>
    <r>
      <t xml:space="preserve">SSTR </t>
    </r>
    <r>
      <rPr>
        <sz val="10"/>
        <rFont val="Arial"/>
        <family val="2"/>
      </rPr>
      <t>component</t>
    </r>
  </si>
  <si>
    <t>n</t>
  </si>
  <si>
    <t>Group 1</t>
  </si>
  <si>
    <t>Group 2</t>
  </si>
  <si>
    <t>Group 3</t>
  </si>
  <si>
    <t>Group 4</t>
  </si>
  <si>
    <t>Observation 1</t>
  </si>
  <si>
    <t>Observation 2</t>
  </si>
  <si>
    <t>Observation 3</t>
  </si>
  <si>
    <t>Observation 4</t>
  </si>
  <si>
    <t>Observation 5</t>
  </si>
  <si>
    <t>Observation 6</t>
  </si>
  <si>
    <t>Observation 7</t>
  </si>
  <si>
    <t>Observation 8</t>
  </si>
  <si>
    <t>Observation 9</t>
  </si>
  <si>
    <t>Observation 10</t>
  </si>
  <si>
    <t>SPSS Input data</t>
  </si>
  <si>
    <t>App_Num</t>
  </si>
  <si>
    <t>SPSS Variable View for the above</t>
  </si>
  <si>
    <t>Value</t>
  </si>
  <si>
    <t>Descriptives</t>
  </si>
  <si>
    <t>N</t>
  </si>
  <si>
    <t>Std. Deviation</t>
  </si>
  <si>
    <t>Std. Error</t>
  </si>
  <si>
    <t>95% Confidence Interval for Mean</t>
  </si>
  <si>
    <t>Minimum</t>
  </si>
  <si>
    <t>Maximum</t>
  </si>
  <si>
    <t>Lower Bound</t>
  </si>
  <si>
    <t>Upper Bound</t>
  </si>
  <si>
    <r>
      <rPr>
        <sz val="14"/>
        <color theme="1"/>
        <rFont val="Arial"/>
        <family val="2"/>
      </rPr>
      <t xml:space="preserve">Null: Variances are </t>
    </r>
    <r>
      <rPr>
        <b/>
        <sz val="14"/>
        <color theme="1"/>
        <rFont val="Arial"/>
        <family val="2"/>
      </rPr>
      <t>the Same for all groups</t>
    </r>
    <r>
      <rPr>
        <b/>
        <sz val="11"/>
        <color theme="1"/>
        <rFont val="Calibri"/>
        <family val="2"/>
        <scheme val="minor"/>
      </rPr>
      <t xml:space="preserve"> </t>
    </r>
  </si>
  <si>
    <r>
      <rPr>
        <sz val="14"/>
        <color theme="1"/>
        <rFont val="Arial"/>
        <family val="2"/>
      </rPr>
      <t>Alternate: Variances are</t>
    </r>
    <r>
      <rPr>
        <b/>
        <sz val="14"/>
        <color theme="1"/>
        <rFont val="Arial"/>
        <family val="2"/>
      </rPr>
      <t xml:space="preserve"> NOT the same for all groups</t>
    </r>
    <r>
      <rPr>
        <b/>
        <sz val="11"/>
        <color theme="1"/>
        <rFont val="Calibri"/>
        <family val="2"/>
        <scheme val="minor"/>
      </rPr>
      <t xml:space="preserve"> </t>
    </r>
  </si>
  <si>
    <t xml:space="preserve">For this analysis the are three appraisers (A, B, C) assessing five properties (numbered 1, 2, 3, 4 &amp; 5)  </t>
  </si>
  <si>
    <t>We have two factors: appraisers &amp; properties with one observation per combination of appraiser and property</t>
  </si>
  <si>
    <t>There is no repetition of observations for each combination of factors.</t>
  </si>
  <si>
    <t>Anova: Two-Factor Without Replication</t>
  </si>
  <si>
    <t>p-value for the above test is .002721 Null is Rejected.</t>
  </si>
  <si>
    <r>
      <t>H</t>
    </r>
    <r>
      <rPr>
        <b/>
        <vertAlign val="subscript"/>
        <sz val="12"/>
        <color indexed="60"/>
        <rFont val="Arial"/>
        <family val="2"/>
      </rPr>
      <t>0</t>
    </r>
    <r>
      <rPr>
        <b/>
        <sz val="12"/>
        <color indexed="60"/>
        <rFont val="Arial"/>
        <family val="2"/>
      </rPr>
      <t>: μ</t>
    </r>
    <r>
      <rPr>
        <b/>
        <vertAlign val="subscript"/>
        <sz val="12"/>
        <color indexed="60"/>
        <rFont val="Arial"/>
        <family val="2"/>
      </rPr>
      <t>1</t>
    </r>
    <r>
      <rPr>
        <b/>
        <sz val="12"/>
        <color indexed="60"/>
        <rFont val="Arial"/>
        <family val="2"/>
      </rPr>
      <t xml:space="preserve"> = μ</t>
    </r>
    <r>
      <rPr>
        <b/>
        <vertAlign val="subscript"/>
        <sz val="12"/>
        <color indexed="60"/>
        <rFont val="Arial"/>
        <family val="2"/>
      </rPr>
      <t>2</t>
    </r>
    <r>
      <rPr>
        <b/>
        <sz val="12"/>
        <color indexed="60"/>
        <rFont val="Arial"/>
        <family val="2"/>
      </rPr>
      <t xml:space="preserve"> = μ</t>
    </r>
    <r>
      <rPr>
        <b/>
        <vertAlign val="subscript"/>
        <sz val="12"/>
        <color indexed="60"/>
        <rFont val="Arial"/>
        <family val="2"/>
      </rPr>
      <t xml:space="preserve">3 </t>
    </r>
    <r>
      <rPr>
        <b/>
        <sz val="12"/>
        <color indexed="60"/>
        <rFont val="Arial"/>
        <family val="2"/>
      </rPr>
      <t>= μ</t>
    </r>
    <r>
      <rPr>
        <b/>
        <vertAlign val="subscript"/>
        <sz val="12"/>
        <color indexed="60"/>
        <rFont val="Arial"/>
        <family val="2"/>
      </rPr>
      <t>4</t>
    </r>
    <r>
      <rPr>
        <b/>
        <sz val="12"/>
        <color indexed="60"/>
        <rFont val="Arial"/>
        <family val="2"/>
      </rPr>
      <t xml:space="preserve"> = μ</t>
    </r>
    <r>
      <rPr>
        <b/>
        <vertAlign val="subscript"/>
        <sz val="12"/>
        <color indexed="60"/>
        <rFont val="Arial"/>
        <family val="2"/>
      </rPr>
      <t>5</t>
    </r>
  </si>
  <si>
    <t>Property 1</t>
  </si>
  <si>
    <r>
      <t>H</t>
    </r>
    <r>
      <rPr>
        <b/>
        <vertAlign val="subscript"/>
        <sz val="12"/>
        <color indexed="60"/>
        <rFont val="Arial"/>
        <family val="2"/>
      </rPr>
      <t>A</t>
    </r>
    <r>
      <rPr>
        <b/>
        <sz val="12"/>
        <color indexed="60"/>
        <rFont val="Arial"/>
        <family val="2"/>
      </rPr>
      <t>: At least one of the means is different</t>
    </r>
  </si>
  <si>
    <t>Property 2</t>
  </si>
  <si>
    <t>p-value for the above test is .001764 Null is Rejected.</t>
  </si>
  <si>
    <t>Property 3</t>
  </si>
  <si>
    <t>Property 4</t>
  </si>
  <si>
    <t>Property 5</t>
  </si>
  <si>
    <t>Properties</t>
  </si>
  <si>
    <t>Rows</t>
  </si>
  <si>
    <t>Appraisers</t>
  </si>
  <si>
    <t>Columns</t>
  </si>
  <si>
    <t>Property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</si>
</sst>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###0.000"/>
    <numFmt numFmtId="165" formatCode="###0"/>
    <numFmt numFmtId="166" formatCode="###0.00"/>
  </numFmts>
  <fonts count="10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5" tint="-0.499984740745262"/>
      <name val="Calibri"/>
      <family val="2"/>
      <scheme val="minor"/>
    </font>
    <font>
      <sz val="11"/>
      <color rgb="FF0000CC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rgb="FF0000CC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6"/>
      <color theme="5" tint="-0.499984740745262"/>
      <name val="Calibri"/>
      <family val="2"/>
      <scheme val="minor"/>
    </font>
    <font>
      <b/>
      <sz val="16"/>
      <color rgb="FF00B050"/>
      <name val="Calibri"/>
      <family val="2"/>
      <scheme val="minor"/>
    </font>
    <font>
      <sz val="16"/>
      <color rgb="FF0000CC"/>
      <name val="Calibri"/>
      <family val="2"/>
      <scheme val="minor"/>
    </font>
    <font>
      <sz val="16"/>
      <color rgb="FFFF0000"/>
      <name val="Calibri"/>
      <family val="2"/>
      <scheme val="minor"/>
    </font>
    <font>
      <sz val="16"/>
      <color theme="5" tint="-0.499984740745262"/>
      <name val="Calibri"/>
      <family val="2"/>
      <scheme val="minor"/>
    </font>
    <font>
      <sz val="16"/>
      <color rgb="FF00B050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0" tint="-0.499984740745262"/>
      <name val="Calibri"/>
      <family val="2"/>
      <scheme val="minor"/>
    </font>
    <font>
      <i/>
      <sz val="11"/>
      <color rgb="FF0000CC"/>
      <name val="Calibri"/>
      <family val="2"/>
      <scheme val="minor"/>
    </font>
    <font>
      <sz val="10"/>
      <name val="Arial"/>
      <family val="2"/>
    </font>
    <font>
      <b/>
      <sz val="10"/>
      <color theme="9" tint="-0.499984740745262"/>
      <name val="Arial"/>
      <family val="2"/>
    </font>
    <font>
      <b/>
      <sz val="10"/>
      <name val="Arial"/>
      <family val="2"/>
    </font>
    <font>
      <b/>
      <sz val="10"/>
      <color indexed="17"/>
      <name val="Arial"/>
      <family val="2"/>
    </font>
    <font>
      <b/>
      <sz val="10"/>
      <color indexed="17"/>
      <name val="Symbol"/>
      <family val="1"/>
      <charset val="2"/>
    </font>
    <font>
      <b/>
      <vertAlign val="subscript"/>
      <sz val="10"/>
      <color indexed="17"/>
      <name val="Arial"/>
      <family val="2"/>
    </font>
    <font>
      <sz val="6"/>
      <name val="Arial"/>
      <family val="2"/>
    </font>
    <font>
      <sz val="10"/>
      <color theme="9" tint="-0.249977111117893"/>
      <name val="Arial"/>
      <family val="2"/>
    </font>
    <font>
      <b/>
      <vertAlign val="subscript"/>
      <sz val="10"/>
      <name val="Arial"/>
      <family val="2"/>
    </font>
    <font>
      <sz val="10"/>
      <color rgb="FFFF33CC"/>
      <name val="Arial"/>
      <family val="2"/>
    </font>
    <font>
      <b/>
      <sz val="10"/>
      <color indexed="12"/>
      <name val="Arial"/>
      <family val="2"/>
    </font>
    <font>
      <vertAlign val="subscript"/>
      <sz val="10"/>
      <name val="Arial"/>
      <family val="2"/>
    </font>
    <font>
      <b/>
      <sz val="12"/>
      <color indexed="12"/>
      <name val="Arial"/>
      <family val="2"/>
    </font>
    <font>
      <b/>
      <vertAlign val="subscript"/>
      <sz val="12"/>
      <color indexed="12"/>
      <name val="Arial"/>
      <family val="2"/>
    </font>
    <font>
      <b/>
      <sz val="12"/>
      <color indexed="12"/>
      <name val="Symbol"/>
      <family val="1"/>
      <charset val="2"/>
    </font>
    <font>
      <b/>
      <vertAlign val="subscript"/>
      <sz val="10"/>
      <color indexed="12"/>
      <name val="Arial"/>
      <family val="2"/>
    </font>
    <font>
      <b/>
      <sz val="12"/>
      <name val="Arial"/>
      <family val="2"/>
    </font>
    <font>
      <b/>
      <vertAlign val="subscript"/>
      <sz val="12"/>
      <name val="Arial"/>
      <family val="2"/>
    </font>
    <font>
      <b/>
      <vertAlign val="superscript"/>
      <sz val="12"/>
      <color indexed="12"/>
      <name val="Arial"/>
      <family val="2"/>
    </font>
    <font>
      <sz val="12"/>
      <name val="Arial"/>
      <family val="2"/>
    </font>
    <font>
      <b/>
      <sz val="12"/>
      <name val="Symbol"/>
      <family val="1"/>
      <charset val="2"/>
    </font>
    <font>
      <b/>
      <vertAlign val="superscript"/>
      <sz val="12"/>
      <name val="Arial"/>
      <family val="2"/>
    </font>
    <font>
      <b/>
      <sz val="12"/>
      <name val="Calibri"/>
      <family val="2"/>
    </font>
    <font>
      <b/>
      <sz val="12"/>
      <name val="Cambria"/>
      <family val="1"/>
    </font>
    <font>
      <sz val="12"/>
      <color theme="9" tint="-0.499984740745262"/>
      <name val="Arial"/>
      <family val="2"/>
    </font>
    <font>
      <b/>
      <sz val="12"/>
      <color theme="9" tint="-0.499984740745262"/>
      <name val="Arial"/>
      <family val="2"/>
    </font>
    <font>
      <b/>
      <i/>
      <sz val="12"/>
      <name val="Arial"/>
      <family val="2"/>
    </font>
    <font>
      <b/>
      <i/>
      <sz val="12"/>
      <color indexed="12"/>
      <name val="Arial"/>
      <family val="2"/>
    </font>
    <font>
      <b/>
      <i/>
      <sz val="11"/>
      <color rgb="FF0000CC"/>
      <name val="Arial"/>
      <family val="2"/>
    </font>
    <font>
      <b/>
      <sz val="12"/>
      <color rgb="FF0000CC"/>
      <name val="Arial"/>
      <family val="2"/>
    </font>
    <font>
      <b/>
      <sz val="12"/>
      <color theme="6" tint="-0.249977111117893"/>
      <name val="Arial"/>
      <family val="2"/>
    </font>
    <font>
      <b/>
      <i/>
      <sz val="12"/>
      <color theme="6" tint="-0.249977111117893"/>
      <name val="Arial"/>
      <family val="2"/>
    </font>
    <font>
      <b/>
      <vertAlign val="subscript"/>
      <sz val="12"/>
      <color indexed="51"/>
      <name val="Arial"/>
      <family val="2"/>
    </font>
    <font>
      <b/>
      <sz val="12"/>
      <color indexed="51"/>
      <name val="Arial"/>
      <family val="2"/>
    </font>
    <font>
      <b/>
      <sz val="10"/>
      <color indexed="51"/>
      <name val="Arial"/>
      <family val="2"/>
    </font>
    <font>
      <b/>
      <sz val="12"/>
      <color indexed="16"/>
      <name val="Arial"/>
      <family val="2"/>
    </font>
    <font>
      <b/>
      <sz val="12"/>
      <color indexed="60"/>
      <name val="Arial"/>
      <family val="2"/>
    </font>
    <font>
      <b/>
      <sz val="12"/>
      <color rgb="FF0000FF"/>
      <name val="Arial"/>
      <family val="2"/>
    </font>
    <font>
      <b/>
      <i/>
      <sz val="12"/>
      <color theme="9" tint="-0.499984740745262"/>
      <name val="Arial"/>
      <family val="2"/>
    </font>
    <font>
      <b/>
      <vertAlign val="subscript"/>
      <sz val="12"/>
      <color indexed="60"/>
      <name val="Arial"/>
      <family val="2"/>
    </font>
    <font>
      <sz val="12"/>
      <color theme="9" tint="-0.249977111117893"/>
      <name val="Arial"/>
      <family val="2"/>
    </font>
    <font>
      <sz val="12"/>
      <color indexed="10"/>
      <name val="Arial"/>
      <family val="2"/>
    </font>
    <font>
      <b/>
      <sz val="12"/>
      <color theme="9" tint="-0.249977111117893"/>
      <name val="Arial"/>
      <family val="2"/>
    </font>
    <font>
      <b/>
      <vertAlign val="subscript"/>
      <sz val="12"/>
      <color indexed="10"/>
      <name val="Arial"/>
      <family val="2"/>
    </font>
    <font>
      <b/>
      <sz val="12"/>
      <color indexed="10"/>
      <name val="Arial"/>
      <family val="2"/>
    </font>
    <font>
      <b/>
      <sz val="8"/>
      <color indexed="81"/>
      <name val="Tahoma"/>
      <family val="2"/>
    </font>
    <font>
      <b/>
      <sz val="8"/>
      <color indexed="81"/>
      <name val="Calibri"/>
      <family val="2"/>
    </font>
    <font>
      <sz val="8"/>
      <color indexed="81"/>
      <name val="Tahoma"/>
      <family val="2"/>
    </font>
    <font>
      <sz val="10"/>
      <color theme="9" tint="-0.499984740745262"/>
      <name val="Arial"/>
      <family val="2"/>
    </font>
    <font>
      <b/>
      <sz val="11"/>
      <color theme="9" tint="-0.499984740745262"/>
      <name val="Arial"/>
      <family val="2"/>
    </font>
    <font>
      <b/>
      <sz val="11"/>
      <name val="Arial"/>
      <family val="2"/>
    </font>
    <font>
      <b/>
      <sz val="8"/>
      <color indexed="51"/>
      <name val="Arial"/>
      <family val="2"/>
    </font>
    <font>
      <b/>
      <vertAlign val="subscript"/>
      <sz val="8"/>
      <color indexed="51"/>
      <name val="Arial"/>
      <family val="2"/>
    </font>
    <font>
      <b/>
      <sz val="11"/>
      <color indexed="60"/>
      <name val="Arial Bold"/>
    </font>
    <font>
      <sz val="9"/>
      <color indexed="60"/>
      <name val="Arial"/>
      <family val="2"/>
    </font>
    <font>
      <sz val="9"/>
      <color indexed="62"/>
      <name val="Arial"/>
      <family val="2"/>
    </font>
    <font>
      <sz val="10"/>
      <color rgb="FF0000FF"/>
      <name val="Arial"/>
      <family val="2"/>
    </font>
    <font>
      <i/>
      <sz val="10"/>
      <name val="Arial"/>
      <family val="2"/>
    </font>
    <font>
      <b/>
      <sz val="10"/>
      <color rgb="FF0000FF"/>
      <name val="Arial"/>
      <family val="2"/>
    </font>
    <font>
      <b/>
      <sz val="10"/>
      <color rgb="FF00B050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sz val="10"/>
      <color indexed="10"/>
      <name val="Arial"/>
      <family val="2"/>
    </font>
    <font>
      <sz val="10"/>
      <color indexed="10"/>
      <name val="Calibri"/>
      <family val="2"/>
    </font>
    <font>
      <b/>
      <sz val="12"/>
      <color theme="0" tint="-0.34998626667073579"/>
      <name val="Arial"/>
      <family val="2"/>
    </font>
    <font>
      <b/>
      <sz val="10"/>
      <color theme="0" tint="-0.34998626667073579"/>
      <name val="Arial"/>
      <family val="2"/>
    </font>
    <font>
      <sz val="8"/>
      <name val="Times New Roman"/>
      <family val="1"/>
    </font>
    <font>
      <sz val="9"/>
      <name val="Times New Roman"/>
      <family val="1"/>
    </font>
    <font>
      <b/>
      <sz val="14"/>
      <name val="Arial"/>
      <family val="2"/>
    </font>
    <font>
      <sz val="14"/>
      <color theme="1"/>
      <name val="Arial"/>
      <family val="2"/>
    </font>
    <font>
      <b/>
      <sz val="14"/>
      <color theme="1"/>
      <name val="Arial"/>
      <family val="2"/>
    </font>
    <font>
      <sz val="12"/>
      <color indexed="81"/>
      <name val="Tahoma"/>
      <family val="2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13"/>
        <bgColor indexed="64"/>
      </patternFill>
    </fill>
  </fills>
  <borders count="3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61"/>
      </bottom>
      <diagonal/>
    </border>
    <border>
      <left/>
      <right style="thin">
        <color indexed="63"/>
      </right>
      <top/>
      <bottom style="thin">
        <color indexed="61"/>
      </bottom>
      <diagonal/>
    </border>
    <border>
      <left style="thin">
        <color indexed="63"/>
      </left>
      <right style="thin">
        <color indexed="63"/>
      </right>
      <top/>
      <bottom style="thin">
        <color indexed="61"/>
      </bottom>
      <diagonal/>
    </border>
    <border>
      <left style="thin">
        <color indexed="63"/>
      </left>
      <right/>
      <top/>
      <bottom style="thin">
        <color indexed="61"/>
      </bottom>
      <diagonal/>
    </border>
    <border>
      <left/>
      <right/>
      <top style="thin">
        <color indexed="61"/>
      </top>
      <bottom style="thin">
        <color indexed="22"/>
      </bottom>
      <diagonal/>
    </border>
    <border>
      <left/>
      <right style="thin">
        <color indexed="63"/>
      </right>
      <top style="thin">
        <color indexed="61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1"/>
      </top>
      <bottom style="thin">
        <color indexed="22"/>
      </bottom>
      <diagonal/>
    </border>
    <border>
      <left style="thin">
        <color indexed="63"/>
      </left>
      <right/>
      <top style="thin">
        <color indexed="61"/>
      </top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 style="thin">
        <color indexed="63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/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 style="thin">
        <color indexed="61"/>
      </bottom>
      <diagonal/>
    </border>
    <border>
      <left/>
      <right style="thin">
        <color indexed="63"/>
      </right>
      <top style="thin">
        <color indexed="22"/>
      </top>
      <bottom style="thin">
        <color indexed="61"/>
      </bottom>
      <diagonal/>
    </border>
    <border>
      <left style="thin">
        <color indexed="63"/>
      </left>
      <right style="thin">
        <color indexed="63"/>
      </right>
      <top style="thin">
        <color indexed="22"/>
      </top>
      <bottom style="thin">
        <color indexed="61"/>
      </bottom>
      <diagonal/>
    </border>
    <border>
      <left style="thin">
        <color indexed="63"/>
      </left>
      <right/>
      <top style="thin">
        <color indexed="22"/>
      </top>
      <bottom style="thin">
        <color indexed="61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3"/>
      </right>
      <top/>
      <bottom/>
      <diagonal/>
    </border>
    <border>
      <left style="thin">
        <color indexed="63"/>
      </left>
      <right style="thin">
        <color indexed="63"/>
      </right>
      <top/>
      <bottom/>
      <diagonal/>
    </border>
    <border>
      <left style="thin">
        <color indexed="63"/>
      </left>
      <right/>
      <top/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34" fillId="0" borderId="0"/>
    <xf numFmtId="0" fontId="34" fillId="0" borderId="0"/>
    <xf numFmtId="0" fontId="34" fillId="0" borderId="0"/>
  </cellStyleXfs>
  <cellXfs count="220">
    <xf numFmtId="0" fontId="0" fillId="0" borderId="0" xfId="0"/>
    <xf numFmtId="0" fontId="0" fillId="0" borderId="0" xfId="0" applyFill="1" applyBorder="1" applyAlignment="1"/>
    <xf numFmtId="0" fontId="0" fillId="0" borderId="10" xfId="0" applyFill="1" applyBorder="1" applyAlignment="1"/>
    <xf numFmtId="0" fontId="18" fillId="0" borderId="1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19" fillId="0" borderId="0" xfId="0" applyFont="1"/>
    <xf numFmtId="0" fontId="20" fillId="0" borderId="0" xfId="0" applyFont="1"/>
    <xf numFmtId="0" fontId="21" fillId="0" borderId="0" xfId="0" applyFont="1"/>
    <xf numFmtId="0" fontId="22" fillId="0" borderId="0" xfId="0" applyFont="1"/>
    <xf numFmtId="0" fontId="23" fillId="0" borderId="0" xfId="0" applyFont="1"/>
    <xf numFmtId="0" fontId="24" fillId="0" borderId="0" xfId="0" applyFont="1"/>
    <xf numFmtId="0" fontId="25" fillId="0" borderId="0" xfId="0" applyFont="1"/>
    <xf numFmtId="0" fontId="26" fillId="0" borderId="0" xfId="0" applyFont="1"/>
    <xf numFmtId="0" fontId="27" fillId="0" borderId="0" xfId="0" applyFont="1"/>
    <xf numFmtId="0" fontId="28" fillId="0" borderId="0" xfId="0" applyFont="1"/>
    <xf numFmtId="0" fontId="29" fillId="0" borderId="0" xfId="0" applyFont="1"/>
    <xf numFmtId="0" fontId="30" fillId="0" borderId="0" xfId="0" applyFont="1"/>
    <xf numFmtId="0" fontId="32" fillId="0" borderId="0" xfId="0" applyFont="1" applyAlignment="1">
      <alignment horizontal="center"/>
    </xf>
    <xf numFmtId="9" fontId="0" fillId="0" borderId="0" xfId="0" applyNumberFormat="1"/>
    <xf numFmtId="0" fontId="31" fillId="0" borderId="0" xfId="0" applyFont="1" applyFill="1" applyBorder="1" applyAlignment="1"/>
    <xf numFmtId="9" fontId="20" fillId="0" borderId="0" xfId="0" applyNumberFormat="1" applyFont="1"/>
    <xf numFmtId="0" fontId="33" fillId="0" borderId="0" xfId="0" applyFont="1" applyFill="1" applyBorder="1" applyAlignment="1">
      <alignment horizontal="center"/>
    </xf>
    <xf numFmtId="0" fontId="20" fillId="0" borderId="0" xfId="0" applyFont="1" applyAlignment="1">
      <alignment horizontal="center"/>
    </xf>
    <xf numFmtId="0" fontId="35" fillId="0" borderId="0" xfId="42" applyFont="1"/>
    <xf numFmtId="0" fontId="34" fillId="0" borderId="0" xfId="42" applyAlignment="1">
      <alignment horizontal="center"/>
    </xf>
    <xf numFmtId="0" fontId="34" fillId="0" borderId="0" xfId="42"/>
    <xf numFmtId="0" fontId="36" fillId="0" borderId="0" xfId="42" applyFont="1" applyAlignment="1">
      <alignment horizontal="center"/>
    </xf>
    <xf numFmtId="0" fontId="37" fillId="0" borderId="0" xfId="42" applyFont="1"/>
    <xf numFmtId="0" fontId="37" fillId="0" borderId="0" xfId="42" applyFont="1" applyAlignment="1">
      <alignment horizontal="center"/>
    </xf>
    <xf numFmtId="0" fontId="38" fillId="0" borderId="0" xfId="42" applyFont="1" applyAlignment="1">
      <alignment horizontal="center"/>
    </xf>
    <xf numFmtId="0" fontId="40" fillId="0" borderId="0" xfId="42" applyFont="1"/>
    <xf numFmtId="0" fontId="40" fillId="0" borderId="0" xfId="42" applyFont="1" applyAlignment="1">
      <alignment horizontal="center"/>
    </xf>
    <xf numFmtId="0" fontId="41" fillId="0" borderId="0" xfId="42" applyFont="1"/>
    <xf numFmtId="0" fontId="36" fillId="0" borderId="0" xfId="42" applyFont="1" applyAlignment="1">
      <alignment horizontal="right"/>
    </xf>
    <xf numFmtId="0" fontId="34" fillId="0" borderId="0" xfId="42" applyFont="1"/>
    <xf numFmtId="0" fontId="36" fillId="0" borderId="0" xfId="42" applyFont="1" applyAlignment="1">
      <alignment horizontal="left"/>
    </xf>
    <xf numFmtId="0" fontId="43" fillId="0" borderId="0" xfId="42" applyFont="1"/>
    <xf numFmtId="0" fontId="44" fillId="0" borderId="0" xfId="42" applyFont="1" applyAlignment="1">
      <alignment horizontal="right"/>
    </xf>
    <xf numFmtId="0" fontId="44" fillId="0" borderId="0" xfId="42" applyFont="1" applyAlignment="1">
      <alignment horizontal="center"/>
    </xf>
    <xf numFmtId="0" fontId="44" fillId="0" borderId="0" xfId="42" applyFont="1" applyAlignment="1">
      <alignment horizontal="left"/>
    </xf>
    <xf numFmtId="0" fontId="46" fillId="0" borderId="0" xfId="42" applyFont="1" applyAlignment="1">
      <alignment horizontal="left"/>
    </xf>
    <xf numFmtId="0" fontId="44" fillId="0" borderId="0" xfId="42" applyFont="1"/>
    <xf numFmtId="0" fontId="50" fillId="0" borderId="0" xfId="42" applyFont="1" applyAlignment="1">
      <alignment horizontal="left"/>
    </xf>
    <xf numFmtId="0" fontId="34" fillId="0" borderId="0" xfId="42" applyFont="1" applyAlignment="1">
      <alignment horizontal="left"/>
    </xf>
    <xf numFmtId="0" fontId="40" fillId="0" borderId="0" xfId="42" applyFont="1" applyAlignment="1">
      <alignment horizontal="left"/>
    </xf>
    <xf numFmtId="0" fontId="36" fillId="0" borderId="0" xfId="42" applyFont="1"/>
    <xf numFmtId="0" fontId="34" fillId="0" borderId="0" xfId="42" applyAlignment="1">
      <alignment horizontal="left"/>
    </xf>
    <xf numFmtId="0" fontId="53" fillId="0" borderId="0" xfId="42" applyFont="1"/>
    <xf numFmtId="0" fontId="53" fillId="0" borderId="0" xfId="42" applyFont="1" applyAlignment="1">
      <alignment horizontal="left"/>
    </xf>
    <xf numFmtId="0" fontId="53" fillId="0" borderId="0" xfId="42" applyFont="1" applyAlignment="1">
      <alignment horizontal="center"/>
    </xf>
    <xf numFmtId="0" fontId="58" fillId="0" borderId="0" xfId="42" applyFont="1" applyAlignment="1">
      <alignment horizontal="center" vertical="center"/>
    </xf>
    <xf numFmtId="0" fontId="58" fillId="0" borderId="10" xfId="42" applyFont="1" applyBorder="1" applyAlignment="1">
      <alignment horizontal="center"/>
    </xf>
    <xf numFmtId="0" fontId="50" fillId="0" borderId="0" xfId="42" quotePrefix="1" applyFont="1" applyAlignment="1">
      <alignment horizontal="center" vertical="center"/>
    </xf>
    <xf numFmtId="0" fontId="58" fillId="0" borderId="12" xfId="42" applyFont="1" applyBorder="1" applyAlignment="1">
      <alignment horizontal="center"/>
    </xf>
    <xf numFmtId="0" fontId="59" fillId="0" borderId="0" xfId="42" applyFont="1"/>
    <xf numFmtId="0" fontId="60" fillId="0" borderId="0" xfId="42" applyFont="1"/>
    <xf numFmtId="0" fontId="46" fillId="0" borderId="0" xfId="42" applyFont="1"/>
    <xf numFmtId="0" fontId="46" fillId="0" borderId="0" xfId="42" applyFont="1" applyAlignment="1">
      <alignment horizontal="center"/>
    </xf>
    <xf numFmtId="0" fontId="61" fillId="0" borderId="11" xfId="42" applyFont="1" applyFill="1" applyBorder="1" applyAlignment="1">
      <alignment horizontal="center"/>
    </xf>
    <xf numFmtId="0" fontId="62" fillId="0" borderId="11" xfId="42" applyFont="1" applyFill="1" applyBorder="1" applyAlignment="1">
      <alignment horizontal="center"/>
    </xf>
    <xf numFmtId="0" fontId="46" fillId="0" borderId="0" xfId="42" applyFont="1" applyFill="1" applyBorder="1" applyAlignment="1">
      <alignment horizontal="center"/>
    </xf>
    <xf numFmtId="0" fontId="46" fillId="0" borderId="0" xfId="42" applyFont="1" applyFill="1" applyBorder="1" applyAlignment="1"/>
    <xf numFmtId="0" fontId="63" fillId="0" borderId="0" xfId="42" applyFont="1"/>
    <xf numFmtId="0" fontId="46" fillId="0" borderId="10" xfId="42" applyFont="1" applyFill="1" applyBorder="1" applyAlignment="1">
      <alignment horizontal="center"/>
    </xf>
    <xf numFmtId="0" fontId="46" fillId="0" borderId="10" xfId="42" applyFont="1" applyFill="1" applyBorder="1" applyAlignment="1"/>
    <xf numFmtId="0" fontId="64" fillId="0" borderId="0" xfId="42" applyFont="1"/>
    <xf numFmtId="0" fontId="64" fillId="0" borderId="0" xfId="42" applyFont="1" applyAlignment="1">
      <alignment horizontal="right"/>
    </xf>
    <xf numFmtId="0" fontId="65" fillId="0" borderId="11" xfId="42" applyFont="1" applyFill="1" applyBorder="1" applyAlignment="1">
      <alignment horizontal="center"/>
    </xf>
    <xf numFmtId="0" fontId="64" fillId="0" borderId="0" xfId="42" applyFont="1" applyFill="1" applyBorder="1" applyAlignment="1">
      <alignment horizontal="center"/>
    </xf>
    <xf numFmtId="0" fontId="64" fillId="0" borderId="0" xfId="42" applyFont="1" applyFill="1" applyBorder="1" applyAlignment="1"/>
    <xf numFmtId="0" fontId="64" fillId="0" borderId="10" xfId="42" applyFont="1" applyFill="1" applyBorder="1" applyAlignment="1">
      <alignment horizontal="center"/>
    </xf>
    <xf numFmtId="0" fontId="64" fillId="0" borderId="10" xfId="42" applyFont="1" applyFill="1" applyBorder="1" applyAlignment="1"/>
    <xf numFmtId="0" fontId="50" fillId="0" borderId="0" xfId="42" applyFont="1" applyFill="1" applyBorder="1" applyAlignment="1">
      <alignment horizontal="center"/>
    </xf>
    <xf numFmtId="0" fontId="50" fillId="0" borderId="0" xfId="42" applyFont="1"/>
    <xf numFmtId="0" fontId="69" fillId="0" borderId="0" xfId="42" applyFont="1"/>
    <xf numFmtId="0" fontId="71" fillId="0" borderId="0" xfId="42" applyFont="1"/>
    <xf numFmtId="0" fontId="46" fillId="0" borderId="10" xfId="42" applyFont="1" applyBorder="1"/>
    <xf numFmtId="0" fontId="53" fillId="0" borderId="10" xfId="42" applyFont="1" applyBorder="1"/>
    <xf numFmtId="0" fontId="72" fillId="0" borderId="11" xfId="42" applyFont="1" applyFill="1" applyBorder="1" applyAlignment="1">
      <alignment horizontal="center"/>
    </xf>
    <xf numFmtId="0" fontId="46" fillId="0" borderId="13" xfId="42" applyFont="1" applyBorder="1" applyAlignment="1">
      <alignment horizontal="center"/>
    </xf>
    <xf numFmtId="0" fontId="59" fillId="0" borderId="0" xfId="42" applyFont="1" applyFill="1" applyBorder="1" applyAlignment="1">
      <alignment horizontal="center"/>
    </xf>
    <xf numFmtId="0" fontId="59" fillId="0" borderId="10" xfId="42" applyFont="1" applyFill="1" applyBorder="1" applyAlignment="1">
      <alignment horizontal="center"/>
    </xf>
    <xf numFmtId="0" fontId="74" fillId="0" borderId="0" xfId="42" applyFont="1"/>
    <xf numFmtId="0" fontId="76" fillId="0" borderId="0" xfId="42" applyFont="1" applyFill="1" applyBorder="1" applyAlignment="1"/>
    <xf numFmtId="0" fontId="76" fillId="0" borderId="0" xfId="42" applyFont="1" applyFill="1" applyBorder="1" applyAlignment="1">
      <alignment horizontal="center"/>
    </xf>
    <xf numFmtId="0" fontId="76" fillId="0" borderId="0" xfId="42" applyFont="1" applyFill="1" applyBorder="1" applyAlignment="1">
      <alignment horizontal="left"/>
    </xf>
    <xf numFmtId="0" fontId="82" fillId="0" borderId="0" xfId="42" applyFont="1"/>
    <xf numFmtId="0" fontId="83" fillId="0" borderId="0" xfId="42" applyFont="1"/>
    <xf numFmtId="0" fontId="84" fillId="0" borderId="0" xfId="42" applyFont="1" applyAlignment="1">
      <alignment horizontal="center"/>
    </xf>
    <xf numFmtId="0" fontId="46" fillId="0" borderId="0" xfId="42" applyFont="1" applyFill="1" applyBorder="1" applyAlignment="1">
      <alignment horizontal="center" vertical="center"/>
    </xf>
    <xf numFmtId="0" fontId="59" fillId="0" borderId="0" xfId="42" applyFont="1" applyFill="1" applyBorder="1" applyAlignment="1">
      <alignment horizontal="center" vertical="center"/>
    </xf>
    <xf numFmtId="0" fontId="64" fillId="0" borderId="0" xfId="42" applyFont="1" applyFill="1" applyBorder="1" applyAlignment="1">
      <alignment horizontal="center" vertical="center" wrapText="1"/>
    </xf>
    <xf numFmtId="0" fontId="59" fillId="0" borderId="0" xfId="42" applyFont="1" applyAlignment="1">
      <alignment horizontal="center" vertical="center"/>
    </xf>
    <xf numFmtId="0" fontId="34" fillId="0" borderId="0" xfId="42" applyAlignment="1">
      <alignment vertical="center"/>
    </xf>
    <xf numFmtId="0" fontId="84" fillId="0" borderId="10" xfId="42" applyFont="1" applyBorder="1" applyAlignment="1">
      <alignment horizontal="center"/>
    </xf>
    <xf numFmtId="0" fontId="34" fillId="0" borderId="0" xfId="43"/>
    <xf numFmtId="0" fontId="84" fillId="0" borderId="10" xfId="42" applyFont="1" applyBorder="1" applyAlignment="1">
      <alignment horizontal="center" wrapText="1"/>
    </xf>
    <xf numFmtId="0" fontId="84" fillId="0" borderId="0" xfId="42" applyFont="1" applyAlignment="1">
      <alignment horizontal="center" vertical="center" wrapText="1"/>
    </xf>
    <xf numFmtId="0" fontId="64" fillId="0" borderId="10" xfId="42" applyFont="1" applyFill="1" applyBorder="1" applyAlignment="1">
      <alignment horizontal="center" vertical="center" wrapText="1"/>
    </xf>
    <xf numFmtId="0" fontId="90" fillId="0" borderId="0" xfId="42" applyFont="1"/>
    <xf numFmtId="0" fontId="34" fillId="35" borderId="0" xfId="42" applyFont="1" applyFill="1"/>
    <xf numFmtId="0" fontId="34" fillId="35" borderId="0" xfId="42" applyFill="1"/>
    <xf numFmtId="0" fontId="36" fillId="35" borderId="0" xfId="42" applyFont="1" applyFill="1"/>
    <xf numFmtId="0" fontId="36" fillId="35" borderId="0" xfId="42" applyFont="1" applyFill="1" applyAlignment="1">
      <alignment horizontal="center"/>
    </xf>
    <xf numFmtId="0" fontId="91" fillId="0" borderId="11" xfId="42" applyFont="1" applyFill="1" applyBorder="1" applyAlignment="1">
      <alignment horizontal="center"/>
    </xf>
    <xf numFmtId="0" fontId="34" fillId="0" borderId="0" xfId="42" applyFill="1" applyBorder="1" applyAlignment="1"/>
    <xf numFmtId="0" fontId="34" fillId="0" borderId="0" xfId="42" applyFill="1" applyBorder="1" applyAlignment="1">
      <alignment horizontal="center"/>
    </xf>
    <xf numFmtId="0" fontId="34" fillId="0" borderId="10" xfId="42" applyFill="1" applyBorder="1" applyAlignment="1"/>
    <xf numFmtId="0" fontId="34" fillId="0" borderId="10" xfId="42" applyFill="1" applyBorder="1" applyAlignment="1">
      <alignment horizontal="center"/>
    </xf>
    <xf numFmtId="0" fontId="92" fillId="0" borderId="0" xfId="42" applyFont="1"/>
    <xf numFmtId="0" fontId="36" fillId="36" borderId="0" xfId="42" applyFont="1" applyFill="1"/>
    <xf numFmtId="0" fontId="36" fillId="37" borderId="0" xfId="42" applyFont="1" applyFill="1"/>
    <xf numFmtId="0" fontId="36" fillId="38" borderId="0" xfId="42" applyFont="1" applyFill="1"/>
    <xf numFmtId="0" fontId="36" fillId="36" borderId="0" xfId="42" applyFont="1" applyFill="1" applyAlignment="1">
      <alignment horizontal="center"/>
    </xf>
    <xf numFmtId="0" fontId="36" fillId="37" borderId="0" xfId="42" applyFont="1" applyFill="1" applyAlignment="1">
      <alignment horizontal="center"/>
    </xf>
    <xf numFmtId="0" fontId="36" fillId="38" borderId="0" xfId="42" applyFont="1" applyFill="1" applyAlignment="1">
      <alignment horizontal="center"/>
    </xf>
    <xf numFmtId="0" fontId="93" fillId="0" borderId="0" xfId="42" applyFont="1"/>
    <xf numFmtId="0" fontId="34" fillId="36" borderId="0" xfId="42" applyFill="1" applyAlignment="1">
      <alignment horizontal="center"/>
    </xf>
    <xf numFmtId="0" fontId="34" fillId="37" borderId="0" xfId="42" applyFill="1" applyAlignment="1">
      <alignment horizontal="center"/>
    </xf>
    <xf numFmtId="0" fontId="34" fillId="38" borderId="0" xfId="42" applyFill="1" applyAlignment="1">
      <alignment horizontal="center"/>
    </xf>
    <xf numFmtId="0" fontId="94" fillId="0" borderId="30" xfId="42" applyFont="1" applyBorder="1" applyAlignment="1">
      <alignment horizontal="center"/>
    </xf>
    <xf numFmtId="0" fontId="94" fillId="0" borderId="30" xfId="42" applyFont="1" applyBorder="1"/>
    <xf numFmtId="0" fontId="95" fillId="0" borderId="0" xfId="42" applyFont="1"/>
    <xf numFmtId="0" fontId="36" fillId="36" borderId="13" xfId="42" applyFont="1" applyFill="1" applyBorder="1" applyAlignment="1">
      <alignment horizontal="center"/>
    </xf>
    <xf numFmtId="0" fontId="34" fillId="0" borderId="13" xfId="42" applyBorder="1"/>
    <xf numFmtId="0" fontId="34" fillId="36" borderId="13" xfId="42" applyFill="1" applyBorder="1" applyAlignment="1">
      <alignment horizontal="center"/>
    </xf>
    <xf numFmtId="0" fontId="36" fillId="36" borderId="31" xfId="42" applyFont="1" applyFill="1" applyBorder="1" applyAlignment="1">
      <alignment horizontal="center"/>
    </xf>
    <xf numFmtId="0" fontId="34" fillId="0" borderId="31" xfId="42" applyBorder="1"/>
    <xf numFmtId="0" fontId="34" fillId="36" borderId="31" xfId="42" applyFill="1" applyBorder="1" applyAlignment="1">
      <alignment horizontal="center"/>
    </xf>
    <xf numFmtId="0" fontId="36" fillId="37" borderId="13" xfId="42" applyFont="1" applyFill="1" applyBorder="1" applyAlignment="1">
      <alignment horizontal="center"/>
    </xf>
    <xf numFmtId="0" fontId="34" fillId="37" borderId="13" xfId="42" applyFill="1" applyBorder="1" applyAlignment="1">
      <alignment horizontal="center"/>
    </xf>
    <xf numFmtId="0" fontId="36" fillId="37" borderId="31" xfId="42" applyFont="1" applyFill="1" applyBorder="1" applyAlignment="1">
      <alignment horizontal="center"/>
    </xf>
    <xf numFmtId="0" fontId="34" fillId="37" borderId="31" xfId="42" applyFill="1" applyBorder="1" applyAlignment="1">
      <alignment horizontal="center"/>
    </xf>
    <xf numFmtId="0" fontId="36" fillId="38" borderId="13" xfId="42" applyFont="1" applyFill="1" applyBorder="1" applyAlignment="1">
      <alignment horizontal="center"/>
    </xf>
    <xf numFmtId="0" fontId="34" fillId="38" borderId="13" xfId="42" applyFill="1" applyBorder="1" applyAlignment="1">
      <alignment horizontal="center"/>
    </xf>
    <xf numFmtId="0" fontId="36" fillId="38" borderId="31" xfId="42" applyFont="1" applyFill="1" applyBorder="1" applyAlignment="1">
      <alignment horizontal="center"/>
    </xf>
    <xf numFmtId="0" fontId="34" fillId="38" borderId="31" xfId="42" applyFill="1" applyBorder="1" applyAlignment="1">
      <alignment horizontal="center"/>
    </xf>
    <xf numFmtId="0" fontId="34" fillId="39" borderId="0" xfId="42" applyFont="1" applyFill="1"/>
    <xf numFmtId="0" fontId="34" fillId="39" borderId="0" xfId="42" applyFill="1"/>
    <xf numFmtId="0" fontId="34" fillId="0" borderId="0" xfId="42" applyFill="1"/>
    <xf numFmtId="0" fontId="36" fillId="39" borderId="13" xfId="42" applyFont="1" applyFill="1" applyBorder="1" applyAlignment="1">
      <alignment horizontal="center"/>
    </xf>
    <xf numFmtId="0" fontId="36" fillId="39" borderId="0" xfId="42" applyFont="1" applyFill="1" applyAlignment="1">
      <alignment horizontal="center"/>
    </xf>
    <xf numFmtId="0" fontId="36" fillId="39" borderId="0" xfId="42" applyFont="1" applyFill="1"/>
    <xf numFmtId="0" fontId="36" fillId="39" borderId="13" xfId="42" applyFont="1" applyFill="1" applyBorder="1"/>
    <xf numFmtId="0" fontId="92" fillId="40" borderId="0" xfId="42" applyFont="1" applyFill="1"/>
    <xf numFmtId="0" fontId="34" fillId="40" borderId="0" xfId="42" applyFont="1" applyFill="1"/>
    <xf numFmtId="0" fontId="36" fillId="0" borderId="32" xfId="42" applyFont="1" applyBorder="1" applyAlignment="1">
      <alignment horizontal="center"/>
    </xf>
    <xf numFmtId="0" fontId="44" fillId="40" borderId="12" xfId="42" applyFont="1" applyFill="1" applyBorder="1" applyAlignment="1">
      <alignment horizontal="center"/>
    </xf>
    <xf numFmtId="0" fontId="96" fillId="40" borderId="12" xfId="42" applyFont="1" applyFill="1" applyBorder="1"/>
    <xf numFmtId="0" fontId="34" fillId="40" borderId="33" xfId="42" applyFont="1" applyFill="1" applyBorder="1"/>
    <xf numFmtId="0" fontId="98" fillId="0" borderId="32" xfId="42" applyFont="1" applyBorder="1" applyAlignment="1">
      <alignment horizontal="right"/>
    </xf>
    <xf numFmtId="0" fontId="99" fillId="0" borderId="33" xfId="42" applyFont="1" applyBorder="1"/>
    <xf numFmtId="0" fontId="36" fillId="0" borderId="34" xfId="42" applyFont="1" applyBorder="1" applyAlignment="1">
      <alignment horizontal="center"/>
    </xf>
    <xf numFmtId="0" fontId="44" fillId="40" borderId="10" xfId="42" applyFont="1" applyFill="1" applyBorder="1" applyAlignment="1">
      <alignment horizontal="center"/>
    </xf>
    <xf numFmtId="0" fontId="96" fillId="40" borderId="10" xfId="42" applyFont="1" applyFill="1" applyBorder="1"/>
    <xf numFmtId="0" fontId="34" fillId="40" borderId="35" xfId="42" applyFont="1" applyFill="1" applyBorder="1"/>
    <xf numFmtId="0" fontId="98" fillId="0" borderId="34" xfId="42" applyFont="1" applyBorder="1" applyAlignment="1">
      <alignment horizontal="right"/>
    </xf>
    <xf numFmtId="0" fontId="98" fillId="0" borderId="35" xfId="42" applyFont="1" applyBorder="1" applyAlignment="1">
      <alignment horizontal="left"/>
    </xf>
    <xf numFmtId="0" fontId="100" fillId="0" borderId="0" xfId="42" applyFont="1"/>
    <xf numFmtId="0" fontId="101" fillId="0" borderId="0" xfId="42" applyFont="1"/>
    <xf numFmtId="0" fontId="50" fillId="0" borderId="0" xfId="42" applyFont="1" applyAlignment="1">
      <alignment horizontal="center"/>
    </xf>
    <xf numFmtId="0" fontId="75" fillId="0" borderId="0" xfId="42" applyFont="1"/>
    <xf numFmtId="0" fontId="46" fillId="0" borderId="13" xfId="42" applyFont="1" applyBorder="1"/>
    <xf numFmtId="0" fontId="46" fillId="41" borderId="13" xfId="42" applyFont="1" applyFill="1" applyBorder="1"/>
    <xf numFmtId="0" fontId="53" fillId="41" borderId="0" xfId="42" applyFont="1" applyFill="1"/>
    <xf numFmtId="0" fontId="46" fillId="41" borderId="0" xfId="42" applyFont="1" applyFill="1" applyAlignment="1">
      <alignment horizontal="right"/>
    </xf>
    <xf numFmtId="0" fontId="46" fillId="41" borderId="0" xfId="42" applyFont="1" applyFill="1"/>
    <xf numFmtId="0" fontId="34" fillId="0" borderId="0" xfId="42" applyFont="1" applyAlignment="1">
      <alignment horizontal="center"/>
    </xf>
    <xf numFmtId="0" fontId="102" fillId="0" borderId="0" xfId="42" applyFont="1"/>
    <xf numFmtId="0" fontId="102" fillId="39" borderId="0" xfId="42" applyFont="1" applyFill="1"/>
    <xf numFmtId="0" fontId="84" fillId="0" borderId="0" xfId="42" applyFont="1"/>
    <xf numFmtId="0" fontId="87" fillId="0" borderId="0" xfId="44" applyFont="1" applyBorder="1" applyAlignment="1">
      <alignment horizontal="center" vertical="center" wrapText="1"/>
    </xf>
    <xf numFmtId="0" fontId="34" fillId="0" borderId="0" xfId="44"/>
    <xf numFmtId="0" fontId="88" fillId="33" borderId="0" xfId="44" applyFont="1" applyFill="1"/>
    <xf numFmtId="0" fontId="34" fillId="0" borderId="0" xfId="44"/>
    <xf numFmtId="0" fontId="89" fillId="0" borderId="14" xfId="44" applyFont="1" applyBorder="1" applyAlignment="1">
      <alignment horizontal="left" wrapText="1"/>
    </xf>
    <xf numFmtId="0" fontId="89" fillId="0" borderId="15" xfId="44" applyFont="1" applyBorder="1" applyAlignment="1">
      <alignment horizontal="center" wrapText="1"/>
    </xf>
    <xf numFmtId="0" fontId="89" fillId="0" borderId="16" xfId="44" applyFont="1" applyBorder="1" applyAlignment="1">
      <alignment horizontal="center" wrapText="1"/>
    </xf>
    <xf numFmtId="0" fontId="89" fillId="0" borderId="17" xfId="44" applyFont="1" applyBorder="1" applyAlignment="1">
      <alignment horizontal="center" wrapText="1"/>
    </xf>
    <xf numFmtId="0" fontId="89" fillId="34" borderId="18" xfId="44" applyFont="1" applyFill="1" applyBorder="1" applyAlignment="1">
      <alignment horizontal="left" vertical="top" wrapText="1"/>
    </xf>
    <xf numFmtId="164" fontId="88" fillId="0" borderId="19" xfId="44" applyNumberFormat="1" applyFont="1" applyBorder="1" applyAlignment="1">
      <alignment horizontal="right" vertical="top"/>
    </xf>
    <xf numFmtId="165" fontId="88" fillId="0" borderId="20" xfId="44" applyNumberFormat="1" applyFont="1" applyBorder="1" applyAlignment="1">
      <alignment horizontal="right" vertical="top"/>
    </xf>
    <xf numFmtId="164" fontId="88" fillId="0" borderId="20" xfId="44" applyNumberFormat="1" applyFont="1" applyBorder="1" applyAlignment="1">
      <alignment horizontal="right" vertical="top"/>
    </xf>
    <xf numFmtId="164" fontId="88" fillId="0" borderId="21" xfId="44" applyNumberFormat="1" applyFont="1" applyBorder="1" applyAlignment="1">
      <alignment horizontal="right" vertical="top"/>
    </xf>
    <xf numFmtId="0" fontId="89" fillId="34" borderId="22" xfId="44" applyFont="1" applyFill="1" applyBorder="1" applyAlignment="1">
      <alignment horizontal="left" vertical="top" wrapText="1"/>
    </xf>
    <xf numFmtId="164" fontId="88" fillId="0" borderId="23" xfId="44" applyNumberFormat="1" applyFont="1" applyBorder="1" applyAlignment="1">
      <alignment horizontal="right" vertical="top"/>
    </xf>
    <xf numFmtId="165" fontId="88" fillId="0" borderId="24" xfId="44" applyNumberFormat="1" applyFont="1" applyBorder="1" applyAlignment="1">
      <alignment horizontal="right" vertical="top"/>
    </xf>
    <xf numFmtId="164" fontId="88" fillId="0" borderId="24" xfId="44" applyNumberFormat="1" applyFont="1" applyBorder="1" applyAlignment="1">
      <alignment horizontal="right" vertical="top"/>
    </xf>
    <xf numFmtId="0" fontId="88" fillId="0" borderId="24" xfId="44" applyFont="1" applyBorder="1" applyAlignment="1">
      <alignment horizontal="left" vertical="top" wrapText="1"/>
    </xf>
    <xf numFmtId="0" fontId="88" fillId="0" borderId="25" xfId="44" applyFont="1" applyBorder="1" applyAlignment="1">
      <alignment horizontal="left" vertical="top" wrapText="1"/>
    </xf>
    <xf numFmtId="0" fontId="89" fillId="34" borderId="26" xfId="44" applyFont="1" applyFill="1" applyBorder="1" applyAlignment="1">
      <alignment horizontal="left" vertical="top" wrapText="1"/>
    </xf>
    <xf numFmtId="164" fontId="88" fillId="0" borderId="27" xfId="44" applyNumberFormat="1" applyFont="1" applyBorder="1" applyAlignment="1">
      <alignment horizontal="right" vertical="top"/>
    </xf>
    <xf numFmtId="165" fontId="88" fillId="0" borderId="28" xfId="44" applyNumberFormat="1" applyFont="1" applyBorder="1" applyAlignment="1">
      <alignment horizontal="right" vertical="top"/>
    </xf>
    <xf numFmtId="0" fontId="88" fillId="0" borderId="28" xfId="44" applyFont="1" applyBorder="1" applyAlignment="1">
      <alignment horizontal="left" vertical="top" wrapText="1"/>
    </xf>
    <xf numFmtId="0" fontId="88" fillId="0" borderId="29" xfId="44" applyFont="1" applyBorder="1" applyAlignment="1">
      <alignment horizontal="left" vertical="top" wrapText="1"/>
    </xf>
    <xf numFmtId="0" fontId="89" fillId="0" borderId="0" xfId="44" applyFont="1" applyBorder="1" applyAlignment="1">
      <alignment horizontal="left" wrapText="1"/>
    </xf>
    <xf numFmtId="0" fontId="89" fillId="0" borderId="36" xfId="44" applyFont="1" applyBorder="1" applyAlignment="1">
      <alignment horizontal="center" wrapText="1"/>
    </xf>
    <xf numFmtId="0" fontId="89" fillId="0" borderId="37" xfId="44" applyFont="1" applyBorder="1" applyAlignment="1">
      <alignment horizontal="center" wrapText="1"/>
    </xf>
    <xf numFmtId="0" fontId="89" fillId="0" borderId="38" xfId="44" applyFont="1" applyBorder="1" applyAlignment="1">
      <alignment horizontal="center" wrapText="1"/>
    </xf>
    <xf numFmtId="0" fontId="89" fillId="0" borderId="15" xfId="44" applyFont="1" applyBorder="1" applyAlignment="1">
      <alignment horizontal="center" wrapText="1"/>
    </xf>
    <xf numFmtId="0" fontId="89" fillId="0" borderId="16" xfId="44" applyFont="1" applyBorder="1" applyAlignment="1">
      <alignment horizontal="center" wrapText="1"/>
    </xf>
    <xf numFmtId="0" fontId="89" fillId="0" borderId="17" xfId="44" applyFont="1" applyBorder="1" applyAlignment="1">
      <alignment horizontal="center" wrapText="1"/>
    </xf>
    <xf numFmtId="165" fontId="88" fillId="0" borderId="19" xfId="44" applyNumberFormat="1" applyFont="1" applyBorder="1" applyAlignment="1">
      <alignment horizontal="right" vertical="top"/>
    </xf>
    <xf numFmtId="166" fontId="88" fillId="0" borderId="20" xfId="44" applyNumberFormat="1" applyFont="1" applyBorder="1" applyAlignment="1">
      <alignment horizontal="right" vertical="top"/>
    </xf>
    <xf numFmtId="165" fontId="88" fillId="0" borderId="21" xfId="44" applyNumberFormat="1" applyFont="1" applyBorder="1" applyAlignment="1">
      <alignment horizontal="right" vertical="top"/>
    </xf>
    <xf numFmtId="165" fontId="88" fillId="0" borderId="23" xfId="44" applyNumberFormat="1" applyFont="1" applyBorder="1" applyAlignment="1">
      <alignment horizontal="right" vertical="top"/>
    </xf>
    <xf numFmtId="166" fontId="88" fillId="0" borderId="24" xfId="44" applyNumberFormat="1" applyFont="1" applyBorder="1" applyAlignment="1">
      <alignment horizontal="right" vertical="top"/>
    </xf>
    <xf numFmtId="165" fontId="88" fillId="0" borderId="25" xfId="44" applyNumberFormat="1" applyFont="1" applyBorder="1" applyAlignment="1">
      <alignment horizontal="right" vertical="top"/>
    </xf>
    <xf numFmtId="165" fontId="88" fillId="0" borderId="27" xfId="44" applyNumberFormat="1" applyFont="1" applyBorder="1" applyAlignment="1">
      <alignment horizontal="right" vertical="top"/>
    </xf>
    <xf numFmtId="166" fontId="88" fillId="0" borderId="28" xfId="44" applyNumberFormat="1" applyFont="1" applyBorder="1" applyAlignment="1">
      <alignment horizontal="right" vertical="top"/>
    </xf>
    <xf numFmtId="164" fontId="88" fillId="0" borderId="28" xfId="44" applyNumberFormat="1" applyFont="1" applyBorder="1" applyAlignment="1">
      <alignment horizontal="right" vertical="top"/>
    </xf>
    <xf numFmtId="165" fontId="88" fillId="0" borderId="29" xfId="44" applyNumberFormat="1" applyFont="1" applyBorder="1" applyAlignment="1">
      <alignment horizontal="right" vertical="top"/>
    </xf>
    <xf numFmtId="0" fontId="92" fillId="36" borderId="0" xfId="42" applyFont="1" applyFill="1"/>
    <xf numFmtId="0" fontId="34" fillId="36" borderId="0" xfId="42" applyFill="1"/>
    <xf numFmtId="0" fontId="35" fillId="36" borderId="0" xfId="42" applyFont="1" applyFill="1"/>
    <xf numFmtId="0" fontId="91" fillId="0" borderId="11" xfId="42" applyFont="1" applyFill="1" applyBorder="1" applyAlignment="1">
      <alignment horizontal="right"/>
    </xf>
    <xf numFmtId="0" fontId="35" fillId="0" borderId="0" xfId="42" applyFont="1" applyAlignment="1">
      <alignment horizontal="center"/>
    </xf>
    <xf numFmtId="0" fontId="35" fillId="0" borderId="0" xfId="42" applyFont="1" applyFill="1" applyBorder="1" applyAlignment="1">
      <alignment horizontal="center"/>
    </xf>
    <xf numFmtId="0" fontId="92" fillId="0" borderId="0" xfId="42" applyFont="1" applyAlignment="1">
      <alignment horizontal="center"/>
    </xf>
    <xf numFmtId="0" fontId="92" fillId="0" borderId="0" xfId="42" applyFont="1" applyFill="1" applyBorder="1" applyAlignment="1">
      <alignment horizontal="center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_SPSS 1-way" xfId="43"/>
    <cellStyle name="Normal_SPSS 2" xfId="44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  <colors>
    <mruColors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'Ex. Graph 1 '!$A$8:$A$22</c:f>
              <c:numCache>
                <c:formatCode>General</c:formatCode>
                <c:ptCount val="1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</c:numCache>
            </c:numRef>
          </c:xVal>
          <c:yVal>
            <c:numRef>
              <c:f>'Ex. Graph 1 '!$B$8:$B$22</c:f>
              <c:numCache>
                <c:formatCode>General</c:formatCode>
                <c:ptCount val="15"/>
                <c:pt idx="0">
                  <c:v>200</c:v>
                </c:pt>
                <c:pt idx="1">
                  <c:v>208</c:v>
                </c:pt>
                <c:pt idx="2">
                  <c:v>202</c:v>
                </c:pt>
                <c:pt idx="3">
                  <c:v>189</c:v>
                </c:pt>
                <c:pt idx="4">
                  <c:v>196</c:v>
                </c:pt>
                <c:pt idx="5">
                  <c:v>207</c:v>
                </c:pt>
                <c:pt idx="6">
                  <c:v>212</c:v>
                </c:pt>
                <c:pt idx="7">
                  <c:v>205</c:v>
                </c:pt>
                <c:pt idx="8">
                  <c:v>195</c:v>
                </c:pt>
                <c:pt idx="9">
                  <c:v>201</c:v>
                </c:pt>
                <c:pt idx="10">
                  <c:v>202</c:v>
                </c:pt>
                <c:pt idx="11">
                  <c:v>198</c:v>
                </c:pt>
                <c:pt idx="12">
                  <c:v>190</c:v>
                </c:pt>
                <c:pt idx="13">
                  <c:v>186</c:v>
                </c:pt>
                <c:pt idx="14">
                  <c:v>194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C8E-4208-9696-0B36006F1C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2089728"/>
        <c:axId val="1"/>
      </c:scatterChart>
      <c:valAx>
        <c:axId val="822089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/>
                </a:pPr>
                <a:r>
                  <a:rPr lang="en-US" sz="1100"/>
                  <a:t>1 = Appraiser A, 2 = Appraiser B &amp; 3 = Appraiser C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crossBetween val="midCat"/>
        <c:majorUnit val="1"/>
      </c:valAx>
      <c:valAx>
        <c:axId val="1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100"/>
                </a:pPr>
                <a:r>
                  <a:rPr lang="en-US" sz="1100"/>
                  <a:t>Appraised Value of a Property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2208972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'Ex. Graph 2'!$B$8</c:f>
              <c:strCache>
                <c:ptCount val="1"/>
                <c:pt idx="0">
                  <c:v>Appraiser C</c:v>
                </c:pt>
              </c:strCache>
            </c:strRef>
          </c:tx>
          <c:spPr>
            <a:ln w="28575">
              <a:noFill/>
            </a:ln>
          </c:spPr>
          <c:xVal>
            <c:numRef>
              <c:f>'Ex. Graph 2'!$A$9:$A$26</c:f>
              <c:numCache>
                <c:formatCode>General</c:formatCode>
                <c:ptCount val="18"/>
                <c:pt idx="0">
                  <c:v>200</c:v>
                </c:pt>
                <c:pt idx="1">
                  <c:v>208</c:v>
                </c:pt>
                <c:pt idx="2">
                  <c:v>202</c:v>
                </c:pt>
                <c:pt idx="3">
                  <c:v>189</c:v>
                </c:pt>
                <c:pt idx="4">
                  <c:v>196</c:v>
                </c:pt>
                <c:pt idx="5">
                  <c:v>199</c:v>
                </c:pt>
                <c:pt idx="6">
                  <c:v>207</c:v>
                </c:pt>
                <c:pt idx="7">
                  <c:v>212</c:v>
                </c:pt>
                <c:pt idx="8">
                  <c:v>205</c:v>
                </c:pt>
                <c:pt idx="9">
                  <c:v>195</c:v>
                </c:pt>
                <c:pt idx="10">
                  <c:v>201</c:v>
                </c:pt>
                <c:pt idx="11">
                  <c:v>204</c:v>
                </c:pt>
                <c:pt idx="12">
                  <c:v>202</c:v>
                </c:pt>
                <c:pt idx="13">
                  <c:v>198</c:v>
                </c:pt>
                <c:pt idx="14">
                  <c:v>190</c:v>
                </c:pt>
                <c:pt idx="15">
                  <c:v>186</c:v>
                </c:pt>
                <c:pt idx="16">
                  <c:v>194</c:v>
                </c:pt>
                <c:pt idx="17">
                  <c:v>194</c:v>
                </c:pt>
              </c:numCache>
            </c:numRef>
          </c:xVal>
          <c:yVal>
            <c:numRef>
              <c:f>'Ex. Graph 2'!$B$9:$B$26</c:f>
              <c:numCache>
                <c:formatCode>General</c:formatCode>
                <c:ptCount val="18"/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8B6-4231-918D-3FDE865286DC}"/>
            </c:ext>
          </c:extLst>
        </c:ser>
        <c:ser>
          <c:idx val="1"/>
          <c:order val="1"/>
          <c:tx>
            <c:strRef>
              <c:f>'Ex. Graph 2'!$C$8</c:f>
              <c:strCache>
                <c:ptCount val="1"/>
                <c:pt idx="0">
                  <c:v>Appraiser B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</c:marker>
          <c:xVal>
            <c:numRef>
              <c:f>'Ex. Graph 2'!$A$9:$A$26</c:f>
              <c:numCache>
                <c:formatCode>General</c:formatCode>
                <c:ptCount val="18"/>
                <c:pt idx="0">
                  <c:v>200</c:v>
                </c:pt>
                <c:pt idx="1">
                  <c:v>208</c:v>
                </c:pt>
                <c:pt idx="2">
                  <c:v>202</c:v>
                </c:pt>
                <c:pt idx="3">
                  <c:v>189</c:v>
                </c:pt>
                <c:pt idx="4">
                  <c:v>196</c:v>
                </c:pt>
                <c:pt idx="5">
                  <c:v>199</c:v>
                </c:pt>
                <c:pt idx="6">
                  <c:v>207</c:v>
                </c:pt>
                <c:pt idx="7">
                  <c:v>212</c:v>
                </c:pt>
                <c:pt idx="8">
                  <c:v>205</c:v>
                </c:pt>
                <c:pt idx="9">
                  <c:v>195</c:v>
                </c:pt>
                <c:pt idx="10">
                  <c:v>201</c:v>
                </c:pt>
                <c:pt idx="11">
                  <c:v>204</c:v>
                </c:pt>
                <c:pt idx="12">
                  <c:v>202</c:v>
                </c:pt>
                <c:pt idx="13">
                  <c:v>198</c:v>
                </c:pt>
                <c:pt idx="14">
                  <c:v>190</c:v>
                </c:pt>
                <c:pt idx="15">
                  <c:v>186</c:v>
                </c:pt>
                <c:pt idx="16">
                  <c:v>194</c:v>
                </c:pt>
                <c:pt idx="17">
                  <c:v>194</c:v>
                </c:pt>
              </c:numCache>
            </c:numRef>
          </c:xVal>
          <c:yVal>
            <c:numRef>
              <c:f>'Ex. Graph 2'!$C$9:$C$26</c:f>
              <c:numCache>
                <c:formatCode>General</c:formatCode>
                <c:ptCount val="18"/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8B6-4231-918D-3FDE865286DC}"/>
            </c:ext>
          </c:extLst>
        </c:ser>
        <c:ser>
          <c:idx val="2"/>
          <c:order val="2"/>
          <c:tx>
            <c:strRef>
              <c:f>'Ex. Graph 2'!$D$8</c:f>
              <c:strCache>
                <c:ptCount val="1"/>
                <c:pt idx="0">
                  <c:v>Appraiser A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</c:spPr>
          </c:marker>
          <c:xVal>
            <c:numRef>
              <c:f>'Ex. Graph 2'!$A$9:$A$26</c:f>
              <c:numCache>
                <c:formatCode>General</c:formatCode>
                <c:ptCount val="18"/>
                <c:pt idx="0">
                  <c:v>200</c:v>
                </c:pt>
                <c:pt idx="1">
                  <c:v>208</c:v>
                </c:pt>
                <c:pt idx="2">
                  <c:v>202</c:v>
                </c:pt>
                <c:pt idx="3">
                  <c:v>189</c:v>
                </c:pt>
                <c:pt idx="4">
                  <c:v>196</c:v>
                </c:pt>
                <c:pt idx="5">
                  <c:v>199</c:v>
                </c:pt>
                <c:pt idx="6">
                  <c:v>207</c:v>
                </c:pt>
                <c:pt idx="7">
                  <c:v>212</c:v>
                </c:pt>
                <c:pt idx="8">
                  <c:v>205</c:v>
                </c:pt>
                <c:pt idx="9">
                  <c:v>195</c:v>
                </c:pt>
                <c:pt idx="10">
                  <c:v>201</c:v>
                </c:pt>
                <c:pt idx="11">
                  <c:v>204</c:v>
                </c:pt>
                <c:pt idx="12">
                  <c:v>202</c:v>
                </c:pt>
                <c:pt idx="13">
                  <c:v>198</c:v>
                </c:pt>
                <c:pt idx="14">
                  <c:v>190</c:v>
                </c:pt>
                <c:pt idx="15">
                  <c:v>186</c:v>
                </c:pt>
                <c:pt idx="16">
                  <c:v>194</c:v>
                </c:pt>
                <c:pt idx="17">
                  <c:v>194</c:v>
                </c:pt>
              </c:numCache>
            </c:numRef>
          </c:xVal>
          <c:yVal>
            <c:numRef>
              <c:f>'Ex. Graph 2'!$D$9:$D$26</c:f>
              <c:numCache>
                <c:formatCode>General</c:formatCode>
                <c:ptCount val="1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8B6-4231-918D-3FDE865286DC}"/>
            </c:ext>
          </c:extLst>
        </c:ser>
        <c:ser>
          <c:idx val="3"/>
          <c:order val="3"/>
          <c:tx>
            <c:strRef>
              <c:f>'Ex. Graph 2'!$E$8</c:f>
              <c:strCache>
                <c:ptCount val="1"/>
                <c:pt idx="0">
                  <c:v>Group Mean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rgbClr val="00B050"/>
              </a:solidFill>
            </c:spPr>
          </c:marker>
          <c:xVal>
            <c:numRef>
              <c:f>'Ex. Graph 2'!$A$9:$A$26</c:f>
              <c:numCache>
                <c:formatCode>General</c:formatCode>
                <c:ptCount val="18"/>
                <c:pt idx="0">
                  <c:v>200</c:v>
                </c:pt>
                <c:pt idx="1">
                  <c:v>208</c:v>
                </c:pt>
                <c:pt idx="2">
                  <c:v>202</c:v>
                </c:pt>
                <c:pt idx="3">
                  <c:v>189</c:v>
                </c:pt>
                <c:pt idx="4">
                  <c:v>196</c:v>
                </c:pt>
                <c:pt idx="5">
                  <c:v>199</c:v>
                </c:pt>
                <c:pt idx="6">
                  <c:v>207</c:v>
                </c:pt>
                <c:pt idx="7">
                  <c:v>212</c:v>
                </c:pt>
                <c:pt idx="8">
                  <c:v>205</c:v>
                </c:pt>
                <c:pt idx="9">
                  <c:v>195</c:v>
                </c:pt>
                <c:pt idx="10">
                  <c:v>201</c:v>
                </c:pt>
                <c:pt idx="11">
                  <c:v>204</c:v>
                </c:pt>
                <c:pt idx="12">
                  <c:v>202</c:v>
                </c:pt>
                <c:pt idx="13">
                  <c:v>198</c:v>
                </c:pt>
                <c:pt idx="14">
                  <c:v>190</c:v>
                </c:pt>
                <c:pt idx="15">
                  <c:v>186</c:v>
                </c:pt>
                <c:pt idx="16">
                  <c:v>194</c:v>
                </c:pt>
                <c:pt idx="17">
                  <c:v>194</c:v>
                </c:pt>
              </c:numCache>
            </c:numRef>
          </c:xVal>
          <c:yVal>
            <c:numRef>
              <c:f>'Ex. Graph 2'!$E$9:$E$26</c:f>
              <c:numCache>
                <c:formatCode>General</c:formatCode>
                <c:ptCount val="18"/>
                <c:pt idx="5">
                  <c:v>1.1499999999999999</c:v>
                </c:pt>
                <c:pt idx="11">
                  <c:v>2.15</c:v>
                </c:pt>
                <c:pt idx="17">
                  <c:v>3.15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8B6-4231-918D-3FDE86528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9062880"/>
        <c:axId val="1"/>
      </c:scatterChart>
      <c:valAx>
        <c:axId val="779062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Appraised Value of Property (Thousands of Dollars)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779062880"/>
        <c:crosses val="autoZero"/>
        <c:crossBetween val="midCat"/>
        <c:majorUnit val="1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8610692112031746E-2"/>
          <c:y val="9.5435878006430733E-2"/>
          <c:w val="0.8936542647592135"/>
          <c:h val="0.77178579605200515"/>
        </c:manualLayout>
      </c:layout>
      <c:scatterChart>
        <c:scatterStyle val="lineMarker"/>
        <c:varyColors val="0"/>
        <c:ser>
          <c:idx val="0"/>
          <c:order val="0"/>
          <c:tx>
            <c:strRef>
              <c:f>'Simulation Graph'!$C$7</c:f>
              <c:strCache>
                <c:ptCount val="1"/>
                <c:pt idx="0">
                  <c:v>Data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'Simulation Graph'!$B$8:$B$51</c:f>
              <c:numCache>
                <c:formatCode>General</c:formatCode>
                <c:ptCount val="44"/>
                <c:pt idx="0">
                  <c:v>34.284839578423828</c:v>
                </c:pt>
                <c:pt idx="1">
                  <c:v>38.504910076813054</c:v>
                </c:pt>
                <c:pt idx="2">
                  <c:v>55.936567209125755</c:v>
                </c:pt>
                <c:pt idx="3">
                  <c:v>63.354684443846537</c:v>
                </c:pt>
                <c:pt idx="4">
                  <c:v>45.73508729243197</c:v>
                </c:pt>
                <c:pt idx="5">
                  <c:v>46.424848180405064</c:v>
                </c:pt>
                <c:pt idx="6">
                  <c:v>39.197088618733872</c:v>
                </c:pt>
                <c:pt idx="7">
                  <c:v>32.161532140065766</c:v>
                </c:pt>
                <c:pt idx="8">
                  <c:v>58.564529984262599</c:v>
                </c:pt>
                <c:pt idx="9">
                  <c:v>56.230779777581851</c:v>
                </c:pt>
                <c:pt idx="10">
                  <c:v>33.450299572091637</c:v>
                </c:pt>
                <c:pt idx="11">
                  <c:v>46.421364426675034</c:v>
                </c:pt>
                <c:pt idx="12">
                  <c:v>57.04762974491463</c:v>
                </c:pt>
                <c:pt idx="13">
                  <c:v>50.580627073846493</c:v>
                </c:pt>
                <c:pt idx="14">
                  <c:v>47.575700391932628</c:v>
                </c:pt>
                <c:pt idx="15">
                  <c:v>50.001316312145704</c:v>
                </c:pt>
                <c:pt idx="16">
                  <c:v>43.953375088743734</c:v>
                </c:pt>
                <c:pt idx="17">
                  <c:v>57.363935606572326</c:v>
                </c:pt>
                <c:pt idx="18">
                  <c:v>43.250554771381623</c:v>
                </c:pt>
                <c:pt idx="19">
                  <c:v>41.758379845635304</c:v>
                </c:pt>
                <c:pt idx="20">
                  <c:v>63.76484925581741</c:v>
                </c:pt>
                <c:pt idx="21">
                  <c:v>55.986815560559371</c:v>
                </c:pt>
                <c:pt idx="22">
                  <c:v>28.852576568767812</c:v>
                </c:pt>
                <c:pt idx="23">
                  <c:v>60.472614832362495</c:v>
                </c:pt>
                <c:pt idx="24">
                  <c:v>44.980321035255656</c:v>
                </c:pt>
                <c:pt idx="25">
                  <c:v>41.745943552138897</c:v>
                </c:pt>
                <c:pt idx="26">
                  <c:v>64.628681547624993</c:v>
                </c:pt>
                <c:pt idx="27">
                  <c:v>44.25476537567107</c:v>
                </c:pt>
                <c:pt idx="28">
                  <c:v>38.835782335032533</c:v>
                </c:pt>
                <c:pt idx="29">
                  <c:v>42.380647007896457</c:v>
                </c:pt>
                <c:pt idx="30">
                  <c:v>39.767182298364148</c:v>
                </c:pt>
                <c:pt idx="31">
                  <c:v>49.25380338762578</c:v>
                </c:pt>
                <c:pt idx="32">
                  <c:v>38.299135860780922</c:v>
                </c:pt>
                <c:pt idx="33">
                  <c:v>56.183373138701974</c:v>
                </c:pt>
                <c:pt idx="34">
                  <c:v>32.602177934788962</c:v>
                </c:pt>
                <c:pt idx="35">
                  <c:v>53.25537723902962</c:v>
                </c:pt>
                <c:pt idx="36">
                  <c:v>64.126757254220507</c:v>
                </c:pt>
                <c:pt idx="37">
                  <c:v>47.905790306343256</c:v>
                </c:pt>
                <c:pt idx="38">
                  <c:v>35.581235584140373</c:v>
                </c:pt>
                <c:pt idx="39">
                  <c:v>32.747351034872885</c:v>
                </c:pt>
                <c:pt idx="40">
                  <c:v>47.039486730169031</c:v>
                </c:pt>
                <c:pt idx="41">
                  <c:v>47.14031828339391</c:v>
                </c:pt>
                <c:pt idx="42">
                  <c:v>48.590299707112663</c:v>
                </c:pt>
                <c:pt idx="43">
                  <c:v>44.972218403886835</c:v>
                </c:pt>
              </c:numCache>
            </c:numRef>
          </c:xVal>
          <c:yVal>
            <c:numRef>
              <c:f>'Simulation Graph'!$C$8:$C$51</c:f>
              <c:numCache>
                <c:formatCode>General</c:formatCode>
                <c:ptCount val="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1F-4B84-A273-4C9A4F80306B}"/>
            </c:ext>
          </c:extLst>
        </c:ser>
        <c:ser>
          <c:idx val="1"/>
          <c:order val="1"/>
          <c:tx>
            <c:strRef>
              <c:f>'Simulation Graph'!$D$7</c:f>
              <c:strCache>
                <c:ptCount val="1"/>
                <c:pt idx="0">
                  <c:v>Group Mean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'Simulation Graph'!$B$8:$B$51</c:f>
              <c:numCache>
                <c:formatCode>General</c:formatCode>
                <c:ptCount val="44"/>
                <c:pt idx="0">
                  <c:v>34.284839578423828</c:v>
                </c:pt>
                <c:pt idx="1">
                  <c:v>38.504910076813054</c:v>
                </c:pt>
                <c:pt idx="2">
                  <c:v>55.936567209125755</c:v>
                </c:pt>
                <c:pt idx="3">
                  <c:v>63.354684443846537</c:v>
                </c:pt>
                <c:pt idx="4">
                  <c:v>45.73508729243197</c:v>
                </c:pt>
                <c:pt idx="5">
                  <c:v>46.424848180405064</c:v>
                </c:pt>
                <c:pt idx="6">
                  <c:v>39.197088618733872</c:v>
                </c:pt>
                <c:pt idx="7">
                  <c:v>32.161532140065766</c:v>
                </c:pt>
                <c:pt idx="8">
                  <c:v>58.564529984262599</c:v>
                </c:pt>
                <c:pt idx="9">
                  <c:v>56.230779777581851</c:v>
                </c:pt>
                <c:pt idx="10">
                  <c:v>33.450299572091637</c:v>
                </c:pt>
                <c:pt idx="11">
                  <c:v>46.421364426675034</c:v>
                </c:pt>
                <c:pt idx="12">
                  <c:v>57.04762974491463</c:v>
                </c:pt>
                <c:pt idx="13">
                  <c:v>50.580627073846493</c:v>
                </c:pt>
                <c:pt idx="14">
                  <c:v>47.575700391932628</c:v>
                </c:pt>
                <c:pt idx="15">
                  <c:v>50.001316312145704</c:v>
                </c:pt>
                <c:pt idx="16">
                  <c:v>43.953375088743734</c:v>
                </c:pt>
                <c:pt idx="17">
                  <c:v>57.363935606572326</c:v>
                </c:pt>
                <c:pt idx="18">
                  <c:v>43.250554771381623</c:v>
                </c:pt>
                <c:pt idx="19">
                  <c:v>41.758379845635304</c:v>
                </c:pt>
                <c:pt idx="20">
                  <c:v>63.76484925581741</c:v>
                </c:pt>
                <c:pt idx="21">
                  <c:v>55.986815560559371</c:v>
                </c:pt>
                <c:pt idx="22">
                  <c:v>28.852576568767812</c:v>
                </c:pt>
                <c:pt idx="23">
                  <c:v>60.472614832362495</c:v>
                </c:pt>
                <c:pt idx="24">
                  <c:v>44.980321035255656</c:v>
                </c:pt>
                <c:pt idx="25">
                  <c:v>41.745943552138897</c:v>
                </c:pt>
                <c:pt idx="26">
                  <c:v>64.628681547624993</c:v>
                </c:pt>
                <c:pt idx="27">
                  <c:v>44.25476537567107</c:v>
                </c:pt>
                <c:pt idx="28">
                  <c:v>38.835782335032533</c:v>
                </c:pt>
                <c:pt idx="29">
                  <c:v>42.380647007896457</c:v>
                </c:pt>
                <c:pt idx="30">
                  <c:v>39.767182298364148</c:v>
                </c:pt>
                <c:pt idx="31">
                  <c:v>49.25380338762578</c:v>
                </c:pt>
                <c:pt idx="32">
                  <c:v>38.299135860780922</c:v>
                </c:pt>
                <c:pt idx="33">
                  <c:v>56.183373138701974</c:v>
                </c:pt>
                <c:pt idx="34">
                  <c:v>32.602177934788962</c:v>
                </c:pt>
                <c:pt idx="35">
                  <c:v>53.25537723902962</c:v>
                </c:pt>
                <c:pt idx="36">
                  <c:v>64.126757254220507</c:v>
                </c:pt>
                <c:pt idx="37">
                  <c:v>47.905790306343256</c:v>
                </c:pt>
                <c:pt idx="38">
                  <c:v>35.581235584140373</c:v>
                </c:pt>
                <c:pt idx="39">
                  <c:v>32.747351034872885</c:v>
                </c:pt>
                <c:pt idx="40">
                  <c:v>47.039486730169031</c:v>
                </c:pt>
                <c:pt idx="41">
                  <c:v>47.14031828339391</c:v>
                </c:pt>
                <c:pt idx="42">
                  <c:v>48.590299707112663</c:v>
                </c:pt>
                <c:pt idx="43">
                  <c:v>44.972218403886835</c:v>
                </c:pt>
              </c:numCache>
            </c:numRef>
          </c:xVal>
          <c:yVal>
            <c:numRef>
              <c:f>'Simulation Graph'!$D$8:$D$51</c:f>
              <c:numCache>
                <c:formatCode>General</c:formatCode>
                <c:ptCount val="44"/>
                <c:pt idx="40">
                  <c:v>0.85</c:v>
                </c:pt>
                <c:pt idx="41">
                  <c:v>1.85</c:v>
                </c:pt>
                <c:pt idx="42">
                  <c:v>2.85</c:v>
                </c:pt>
                <c:pt idx="43">
                  <c:v>3.85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C1F-4B84-A273-4C9A4F803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8845888"/>
        <c:axId val="1"/>
      </c:scatterChart>
      <c:valAx>
        <c:axId val="7788458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4.5"/>
          <c:min val="0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8845888"/>
        <c:crosses val="autoZero"/>
        <c:crossBetween val="midCat"/>
        <c:majorUnit val="1"/>
      </c:valAx>
      <c:spPr>
        <a:noFill/>
        <a:ln w="25400">
          <a:noFill/>
        </a:ln>
      </c:spPr>
    </c:plotArea>
    <c:legend>
      <c:legendPos val="l"/>
      <c:layout>
        <c:manualLayout>
          <c:xMode val="edge"/>
          <c:yMode val="edge"/>
          <c:x val="0.10116337885685382"/>
          <c:y val="0.38218823366503646"/>
          <c:w val="0.17505613770964518"/>
          <c:h val="0.13010769337286082"/>
        </c:manualLayout>
      </c:layout>
      <c:overlay val="1"/>
      <c:spPr>
        <a:ln>
          <a:solidFill>
            <a:schemeClr val="bg1">
              <a:lumMod val="75000"/>
            </a:schemeClr>
          </a:solidFill>
        </a:ln>
      </c:spPr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0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Dots = Bushels/Acre for 8 farms  &amp; Line =  Average of 8 values</a:t>
            </a:r>
          </a:p>
        </c:rich>
      </c:tx>
      <c:layout>
        <c:manualLayout>
          <c:xMode val="edge"/>
          <c:yMode val="edge"/>
          <c:x val="0.10495629126555579"/>
          <c:y val="9.3836938554238275E-2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956556043991433"/>
          <c:y val="0.12969149736644095"/>
          <c:w val="0.86145468012817417"/>
          <c:h val="0.71344697037023874"/>
        </c:manualLayout>
      </c:layout>
      <c:scatterChart>
        <c:scatterStyle val="lineMarker"/>
        <c:varyColors val="0"/>
        <c:ser>
          <c:idx val="0"/>
          <c:order val="0"/>
          <c:tx>
            <c:strRef>
              <c:f>Data!$B$2</c:f>
              <c:strCache>
                <c:ptCount val="1"/>
                <c:pt idx="0">
                  <c:v>Endurance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8"/>
            <c:marker>
              <c:symbol val="dash"/>
              <c:size val="11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81C-4BA5-AACE-4D02192F3FDE}"/>
              </c:ext>
            </c:extLst>
          </c:dPt>
          <c:xVal>
            <c:numRef>
              <c:f>Data!$A$3:$A$47</c:f>
              <c:numCache>
                <c:formatCode>General</c:formatCode>
                <c:ptCount val="4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1.17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2.17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3.17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4.17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5.17</c:v>
                </c:pt>
              </c:numCache>
            </c:numRef>
          </c:xVal>
          <c:yVal>
            <c:numRef>
              <c:f>Data!$B$3:$B$47</c:f>
              <c:numCache>
                <c:formatCode>General</c:formatCode>
                <c:ptCount val="45"/>
                <c:pt idx="0">
                  <c:v>7.99206897</c:v>
                </c:pt>
                <c:pt idx="1">
                  <c:v>22.8344828</c:v>
                </c:pt>
                <c:pt idx="2">
                  <c:v>20.5510345</c:v>
                </c:pt>
                <c:pt idx="3">
                  <c:v>14.842413799999999</c:v>
                </c:pt>
                <c:pt idx="4">
                  <c:v>22.703540499999999</c:v>
                </c:pt>
                <c:pt idx="5">
                  <c:v>25.961005100000001</c:v>
                </c:pt>
                <c:pt idx="6">
                  <c:v>16.583455699999998</c:v>
                </c:pt>
                <c:pt idx="7">
                  <c:v>25.171316699999998</c:v>
                </c:pt>
                <c:pt idx="8">
                  <c:v>19.57991475875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81C-4BA5-AACE-4D02192F3FDE}"/>
            </c:ext>
          </c:extLst>
        </c:ser>
        <c:ser>
          <c:idx val="1"/>
          <c:order val="1"/>
          <c:tx>
            <c:strRef>
              <c:f>Data!$C$2</c:f>
              <c:strCache>
                <c:ptCount val="1"/>
                <c:pt idx="0">
                  <c:v>Hatcher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7"/>
            <c:marker>
              <c:symbol val="dash"/>
              <c:size val="11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81C-4BA5-AACE-4D02192F3FDE}"/>
              </c:ext>
            </c:extLst>
          </c:dPt>
          <c:xVal>
            <c:numRef>
              <c:f>Data!$A$3:$A$47</c:f>
              <c:numCache>
                <c:formatCode>General</c:formatCode>
                <c:ptCount val="4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1.17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2.17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3.17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4.17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5.17</c:v>
                </c:pt>
              </c:numCache>
            </c:numRef>
          </c:xVal>
          <c:yVal>
            <c:numRef>
              <c:f>Data!$C$3:$C$47</c:f>
              <c:numCache>
                <c:formatCode>General</c:formatCode>
                <c:ptCount val="45"/>
                <c:pt idx="9">
                  <c:v>10.656091999999999</c:v>
                </c:pt>
                <c:pt idx="10">
                  <c:v>14.0812644</c:v>
                </c:pt>
                <c:pt idx="11">
                  <c:v>12.9395402</c:v>
                </c:pt>
                <c:pt idx="12">
                  <c:v>15.9841379</c:v>
                </c:pt>
                <c:pt idx="13">
                  <c:v>21.124163800000002</c:v>
                </c:pt>
                <c:pt idx="14">
                  <c:v>19.742209200000001</c:v>
                </c:pt>
                <c:pt idx="15">
                  <c:v>20.630608599999999</c:v>
                </c:pt>
                <c:pt idx="16">
                  <c:v>25.171316699999998</c:v>
                </c:pt>
                <c:pt idx="17">
                  <c:v>17.5411666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81C-4BA5-AACE-4D02192F3FDE}"/>
            </c:ext>
          </c:extLst>
        </c:ser>
        <c:ser>
          <c:idx val="2"/>
          <c:order val="2"/>
          <c:tx>
            <c:strRef>
              <c:f>Data!$D$2</c:f>
              <c:strCache>
                <c:ptCount val="1"/>
                <c:pt idx="0">
                  <c:v>NuHills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Pt>
            <c:idx val="26"/>
            <c:marker>
              <c:symbol val="dash"/>
              <c:size val="11"/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81C-4BA5-AACE-4D02192F3FDE}"/>
              </c:ext>
            </c:extLst>
          </c:dPt>
          <c:xVal>
            <c:numRef>
              <c:f>Data!$A$3:$A$47</c:f>
              <c:numCache>
                <c:formatCode>General</c:formatCode>
                <c:ptCount val="4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1.17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2.17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3.17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4.17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5.17</c:v>
                </c:pt>
              </c:numCache>
            </c:numRef>
          </c:xVal>
          <c:yVal>
            <c:numRef>
              <c:f>Data!$D$3:$D$47</c:f>
              <c:numCache>
                <c:formatCode>General</c:formatCode>
                <c:ptCount val="45"/>
                <c:pt idx="18">
                  <c:v>6.8503448300000001</c:v>
                </c:pt>
                <c:pt idx="19">
                  <c:v>11.0366667</c:v>
                </c:pt>
                <c:pt idx="20">
                  <c:v>16.364712600000001</c:v>
                </c:pt>
                <c:pt idx="21">
                  <c:v>14.842413799999999</c:v>
                </c:pt>
                <c:pt idx="22">
                  <c:v>12.338880700000001</c:v>
                </c:pt>
                <c:pt idx="23">
                  <c:v>14.609234799999999</c:v>
                </c:pt>
                <c:pt idx="24">
                  <c:v>11.8453255</c:v>
                </c:pt>
                <c:pt idx="25">
                  <c:v>15.3002121</c:v>
                </c:pt>
                <c:pt idx="26">
                  <c:v>12.89847387875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81C-4BA5-AACE-4D02192F3FDE}"/>
            </c:ext>
          </c:extLst>
        </c:ser>
        <c:ser>
          <c:idx val="3"/>
          <c:order val="3"/>
          <c:tx>
            <c:strRef>
              <c:f>Data!$E$2</c:f>
              <c:strCache>
                <c:ptCount val="1"/>
                <c:pt idx="0">
                  <c:v>Ripper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dPt>
            <c:idx val="35"/>
            <c:marker>
              <c:symbol val="dash"/>
              <c:size val="11"/>
              <c:spPr>
                <a:solidFill>
                  <a:schemeClr val="accent4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81C-4BA5-AACE-4D02192F3FDE}"/>
              </c:ext>
            </c:extLst>
          </c:dPt>
          <c:xVal>
            <c:numRef>
              <c:f>Data!$A$3:$A$47</c:f>
              <c:numCache>
                <c:formatCode>General</c:formatCode>
                <c:ptCount val="4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1.17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2.17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3.17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4.17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5.17</c:v>
                </c:pt>
              </c:numCache>
            </c:numRef>
          </c:xVal>
          <c:yVal>
            <c:numRef>
              <c:f>Data!$E$3:$E$47</c:f>
              <c:numCache>
                <c:formatCode>General</c:formatCode>
                <c:ptCount val="45"/>
                <c:pt idx="27">
                  <c:v>8.3726436799999995</c:v>
                </c:pt>
                <c:pt idx="28">
                  <c:v>15.9841379</c:v>
                </c:pt>
                <c:pt idx="29">
                  <c:v>16.364712600000001</c:v>
                </c:pt>
                <c:pt idx="30">
                  <c:v>19.409310300000001</c:v>
                </c:pt>
                <c:pt idx="31">
                  <c:v>14.4118127</c:v>
                </c:pt>
                <c:pt idx="32">
                  <c:v>12.0427476</c:v>
                </c:pt>
                <c:pt idx="33">
                  <c:v>11.7466145</c:v>
                </c:pt>
                <c:pt idx="34">
                  <c:v>14.3131016</c:v>
                </c:pt>
                <c:pt idx="35">
                  <c:v>14.080635110000001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81C-4BA5-AACE-4D02192F3FDE}"/>
            </c:ext>
          </c:extLst>
        </c:ser>
        <c:ser>
          <c:idx val="4"/>
          <c:order val="4"/>
          <c:tx>
            <c:strRef>
              <c:f>Data!$F$2</c:f>
              <c:strCache>
                <c:ptCount val="1"/>
                <c:pt idx="0">
                  <c:v>RonL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dPt>
            <c:idx val="44"/>
            <c:marker>
              <c:symbol val="dash"/>
              <c:size val="11"/>
              <c:spPr>
                <a:solidFill>
                  <a:schemeClr val="accent5"/>
                </a:solidFill>
                <a:ln w="9525">
                  <a:solidFill>
                    <a:schemeClr val="accent5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81C-4BA5-AACE-4D02192F3FDE}"/>
              </c:ext>
            </c:extLst>
          </c:dPt>
          <c:xVal>
            <c:numRef>
              <c:f>Data!$A$3:$A$47</c:f>
              <c:numCache>
                <c:formatCode>General</c:formatCode>
                <c:ptCount val="4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1.17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2.17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3.17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4.17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5.17</c:v>
                </c:pt>
              </c:numCache>
            </c:numRef>
          </c:xVal>
          <c:yVal>
            <c:numRef>
              <c:f>Data!$F$3:$F$47</c:f>
              <c:numCache>
                <c:formatCode>General</c:formatCode>
                <c:ptCount val="45"/>
                <c:pt idx="36">
                  <c:v>11.0366667</c:v>
                </c:pt>
                <c:pt idx="37">
                  <c:v>11.4172414</c:v>
                </c:pt>
                <c:pt idx="38">
                  <c:v>16.364712600000001</c:v>
                </c:pt>
                <c:pt idx="39">
                  <c:v>14.0812644</c:v>
                </c:pt>
                <c:pt idx="40">
                  <c:v>11.647903400000001</c:v>
                </c:pt>
                <c:pt idx="41">
                  <c:v>9.9698156299999994</c:v>
                </c:pt>
                <c:pt idx="42">
                  <c:v>7.4033284400000001</c:v>
                </c:pt>
                <c:pt idx="43">
                  <c:v>11.549192400000001</c:v>
                </c:pt>
                <c:pt idx="44">
                  <c:v>11.683765621249998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81C-4BA5-AACE-4D02192F3F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6117872"/>
        <c:axId val="936389664"/>
      </c:scatterChart>
      <c:valAx>
        <c:axId val="166117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6389664"/>
        <c:crosses val="autoZero"/>
        <c:crossBetween val="midCat"/>
      </c:valAx>
      <c:valAx>
        <c:axId val="936389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/>
                  <a:t>Bushels per Acre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61178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398257733120782"/>
          <c:y val="0.87168541855518622"/>
          <c:w val="0.7196816578909232"/>
          <c:h val="6.65765472126441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580927384076991E-2"/>
          <c:y val="3.4267912772585667E-2"/>
          <c:w val="0.89653018372703408"/>
          <c:h val="0.90228174749184376"/>
        </c:manualLayout>
      </c:layout>
      <c:scatterChart>
        <c:scatterStyle val="lineMarker"/>
        <c:varyColors val="0"/>
        <c:ser>
          <c:idx val="0"/>
          <c:order val="0"/>
          <c:tx>
            <c:strRef>
              <c:f>Means!$B$2</c:f>
              <c:strCache>
                <c:ptCount val="1"/>
                <c:pt idx="0">
                  <c:v>Endurance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dot"/>
            <c:size val="2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Means!$A$3:$A$13</c:f>
              <c:numCache>
                <c:formatCode>General</c:formatCode>
                <c:ptCount val="1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</c:numCache>
            </c:numRef>
          </c:xVal>
          <c:yVal>
            <c:numRef>
              <c:f>Means!$B$3:$B$13</c:f>
              <c:numCache>
                <c:formatCode>General</c:formatCode>
                <c:ptCount val="11"/>
                <c:pt idx="0">
                  <c:v>19.57991475875</c:v>
                </c:pt>
                <c:pt idx="1">
                  <c:v>19.57991475875</c:v>
                </c:pt>
                <c:pt idx="2">
                  <c:v>19.57991475875</c:v>
                </c:pt>
                <c:pt idx="3">
                  <c:v>19.57991475875</c:v>
                </c:pt>
                <c:pt idx="4">
                  <c:v>19.57991475875</c:v>
                </c:pt>
                <c:pt idx="5">
                  <c:v>19.57991475875</c:v>
                </c:pt>
                <c:pt idx="6">
                  <c:v>19.57991475875</c:v>
                </c:pt>
                <c:pt idx="7">
                  <c:v>19.57991475875</c:v>
                </c:pt>
                <c:pt idx="8">
                  <c:v>19.57991475875</c:v>
                </c:pt>
                <c:pt idx="9">
                  <c:v>19.57991475875</c:v>
                </c:pt>
                <c:pt idx="10">
                  <c:v>19.57991475875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670-4506-91CF-001BDC50DA3E}"/>
            </c:ext>
          </c:extLst>
        </c:ser>
        <c:ser>
          <c:idx val="1"/>
          <c:order val="1"/>
          <c:tx>
            <c:strRef>
              <c:f>Means!$C$2</c:f>
              <c:strCache>
                <c:ptCount val="1"/>
                <c:pt idx="0">
                  <c:v>Hatcher</c:v>
                </c:pt>
              </c:strCache>
            </c:strRef>
          </c:tx>
          <c:spPr>
            <a:ln w="28575" cap="rnd">
              <a:solidFill>
                <a:srgbClr val="0000CC"/>
              </a:solidFill>
              <a:round/>
            </a:ln>
            <a:effectLst/>
          </c:spPr>
          <c:marker>
            <c:symbol val="dot"/>
            <c:size val="2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Means!$A$3:$A$13</c:f>
              <c:numCache>
                <c:formatCode>General</c:formatCode>
                <c:ptCount val="1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</c:numCache>
            </c:numRef>
          </c:xVal>
          <c:yVal>
            <c:numRef>
              <c:f>Means!$C$3:$C$13</c:f>
              <c:numCache>
                <c:formatCode>General</c:formatCode>
                <c:ptCount val="11"/>
                <c:pt idx="0">
                  <c:v>17.5411666</c:v>
                </c:pt>
                <c:pt idx="1">
                  <c:v>17.5411666</c:v>
                </c:pt>
                <c:pt idx="2">
                  <c:v>17.5411666</c:v>
                </c:pt>
                <c:pt idx="3">
                  <c:v>17.5411666</c:v>
                </c:pt>
                <c:pt idx="4">
                  <c:v>17.5411666</c:v>
                </c:pt>
                <c:pt idx="5">
                  <c:v>17.5411666</c:v>
                </c:pt>
                <c:pt idx="6">
                  <c:v>17.5411666</c:v>
                </c:pt>
                <c:pt idx="7">
                  <c:v>17.5411666</c:v>
                </c:pt>
                <c:pt idx="8">
                  <c:v>17.5411666</c:v>
                </c:pt>
                <c:pt idx="9">
                  <c:v>17.5411666</c:v>
                </c:pt>
                <c:pt idx="10">
                  <c:v>17.5411666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670-4506-91CF-001BDC50DA3E}"/>
            </c:ext>
          </c:extLst>
        </c:ser>
        <c:ser>
          <c:idx val="2"/>
          <c:order val="2"/>
          <c:tx>
            <c:strRef>
              <c:f>Means!$D$2</c:f>
              <c:strCache>
                <c:ptCount val="1"/>
                <c:pt idx="0">
                  <c:v>Ripper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2"/>
            <c:spPr>
              <a:noFill/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Means!$A$3:$A$13</c:f>
              <c:numCache>
                <c:formatCode>General</c:formatCode>
                <c:ptCount val="1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</c:numCache>
            </c:numRef>
          </c:xVal>
          <c:yVal>
            <c:numRef>
              <c:f>Means!$D$3:$D$13</c:f>
              <c:numCache>
                <c:formatCode>General</c:formatCode>
                <c:ptCount val="11"/>
                <c:pt idx="0">
                  <c:v>14.080635110000001</c:v>
                </c:pt>
                <c:pt idx="1">
                  <c:v>14.080635110000001</c:v>
                </c:pt>
                <c:pt idx="2">
                  <c:v>14.080635110000001</c:v>
                </c:pt>
                <c:pt idx="3">
                  <c:v>14.080635110000001</c:v>
                </c:pt>
                <c:pt idx="4">
                  <c:v>14.080635110000001</c:v>
                </c:pt>
                <c:pt idx="5">
                  <c:v>14.080635110000001</c:v>
                </c:pt>
                <c:pt idx="6">
                  <c:v>14.080635110000001</c:v>
                </c:pt>
                <c:pt idx="7">
                  <c:v>14.080635110000001</c:v>
                </c:pt>
                <c:pt idx="8">
                  <c:v>14.080635110000001</c:v>
                </c:pt>
                <c:pt idx="9">
                  <c:v>14.080635110000001</c:v>
                </c:pt>
                <c:pt idx="10">
                  <c:v>14.080635110000001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670-4506-91CF-001BDC50DA3E}"/>
            </c:ext>
          </c:extLst>
        </c:ser>
        <c:ser>
          <c:idx val="3"/>
          <c:order val="3"/>
          <c:tx>
            <c:strRef>
              <c:f>Means!$E$2</c:f>
              <c:strCache>
                <c:ptCount val="1"/>
                <c:pt idx="0">
                  <c:v>NuHills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2"/>
            <c:spPr>
              <a:noFill/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Means!$A$3:$A$13</c:f>
              <c:numCache>
                <c:formatCode>General</c:formatCode>
                <c:ptCount val="1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</c:numCache>
            </c:numRef>
          </c:xVal>
          <c:yVal>
            <c:numRef>
              <c:f>Means!$E$3:$E$13</c:f>
              <c:numCache>
                <c:formatCode>General</c:formatCode>
                <c:ptCount val="11"/>
                <c:pt idx="0">
                  <c:v>12.89847387875</c:v>
                </c:pt>
                <c:pt idx="1">
                  <c:v>12.89847387875</c:v>
                </c:pt>
                <c:pt idx="2">
                  <c:v>12.89847387875</c:v>
                </c:pt>
                <c:pt idx="3">
                  <c:v>12.89847387875</c:v>
                </c:pt>
                <c:pt idx="4">
                  <c:v>12.89847387875</c:v>
                </c:pt>
                <c:pt idx="5">
                  <c:v>12.89847387875</c:v>
                </c:pt>
                <c:pt idx="6">
                  <c:v>12.89847387875</c:v>
                </c:pt>
                <c:pt idx="7">
                  <c:v>12.89847387875</c:v>
                </c:pt>
                <c:pt idx="8">
                  <c:v>12.89847387875</c:v>
                </c:pt>
                <c:pt idx="9">
                  <c:v>12.89847387875</c:v>
                </c:pt>
                <c:pt idx="10">
                  <c:v>12.89847387875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670-4506-91CF-001BDC50DA3E}"/>
            </c:ext>
          </c:extLst>
        </c:ser>
        <c:ser>
          <c:idx val="4"/>
          <c:order val="4"/>
          <c:tx>
            <c:strRef>
              <c:f>Means!$F$2</c:f>
              <c:strCache>
                <c:ptCount val="1"/>
                <c:pt idx="0">
                  <c:v>RonL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dot"/>
            <c:size val="2"/>
            <c:spPr>
              <a:noFill/>
              <a:ln w="9525">
                <a:solidFill>
                  <a:srgbClr val="00B050"/>
                </a:solidFill>
              </a:ln>
              <a:effectLst/>
            </c:spPr>
          </c:marker>
          <c:xVal>
            <c:numRef>
              <c:f>Means!$A$3:$A$13</c:f>
              <c:numCache>
                <c:formatCode>General</c:formatCode>
                <c:ptCount val="1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</c:numCache>
            </c:numRef>
          </c:xVal>
          <c:yVal>
            <c:numRef>
              <c:f>Means!$F$3:$F$13</c:f>
              <c:numCache>
                <c:formatCode>General</c:formatCode>
                <c:ptCount val="11"/>
                <c:pt idx="0">
                  <c:v>11.683765621249998</c:v>
                </c:pt>
                <c:pt idx="1">
                  <c:v>11.683765621249998</c:v>
                </c:pt>
                <c:pt idx="2">
                  <c:v>11.683765621249998</c:v>
                </c:pt>
                <c:pt idx="3">
                  <c:v>11.683765621249998</c:v>
                </c:pt>
                <c:pt idx="4">
                  <c:v>11.683765621249998</c:v>
                </c:pt>
                <c:pt idx="5">
                  <c:v>11.683765621249998</c:v>
                </c:pt>
                <c:pt idx="6">
                  <c:v>11.683765621249998</c:v>
                </c:pt>
                <c:pt idx="7">
                  <c:v>11.683765621249998</c:v>
                </c:pt>
                <c:pt idx="8">
                  <c:v>11.683765621249998</c:v>
                </c:pt>
                <c:pt idx="9">
                  <c:v>11.683765621249998</c:v>
                </c:pt>
                <c:pt idx="10">
                  <c:v>11.683765621249998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670-4506-91CF-001BDC50D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6117040"/>
        <c:axId val="943556352"/>
      </c:scatterChart>
      <c:valAx>
        <c:axId val="166117040"/>
        <c:scaling>
          <c:orientation val="minMax"/>
          <c:max val="3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3556352"/>
        <c:crosses val="autoZero"/>
        <c:crossBetween val="midCat"/>
      </c:valAx>
      <c:valAx>
        <c:axId val="943556352"/>
        <c:scaling>
          <c:orientation val="minMax"/>
          <c:max val="2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6117040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1010573071078669"/>
          <c:y val="0.12555395025163141"/>
          <c:w val="0.26312182852143484"/>
          <c:h val="0.57777933132190262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accent2">
          <a:lumMod val="60000"/>
          <a:lumOff val="40000"/>
        </a:schemeClr>
      </a:solidFill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 factor graph'!$B$1</c:f>
              <c:strCache>
                <c:ptCount val="1"/>
                <c:pt idx="0">
                  <c:v>Appraiser A</c:v>
                </c:pt>
              </c:strCache>
            </c:strRef>
          </c:tx>
          <c:spPr>
            <a:ln w="28575">
              <a:noFill/>
            </a:ln>
          </c:spPr>
          <c:xVal>
            <c:numRef>
              <c:f>'2 factor graph'!$A$2:$A$6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xVal>
          <c:yVal>
            <c:numRef>
              <c:f>'2 factor graph'!$B$2:$B$6</c:f>
              <c:numCache>
                <c:formatCode>General</c:formatCode>
                <c:ptCount val="5"/>
                <c:pt idx="0">
                  <c:v>200</c:v>
                </c:pt>
                <c:pt idx="1">
                  <c:v>208</c:v>
                </c:pt>
                <c:pt idx="2">
                  <c:v>202</c:v>
                </c:pt>
                <c:pt idx="3">
                  <c:v>189</c:v>
                </c:pt>
                <c:pt idx="4">
                  <c:v>196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8FE-485A-889D-A692C4006ED0}"/>
            </c:ext>
          </c:extLst>
        </c:ser>
        <c:ser>
          <c:idx val="1"/>
          <c:order val="1"/>
          <c:tx>
            <c:strRef>
              <c:f>'2 factor graph'!$C$1</c:f>
              <c:strCache>
                <c:ptCount val="1"/>
                <c:pt idx="0">
                  <c:v>Appraiser B</c:v>
                </c:pt>
              </c:strCache>
            </c:strRef>
          </c:tx>
          <c:spPr>
            <a:ln w="28575">
              <a:noFill/>
            </a:ln>
          </c:spPr>
          <c:xVal>
            <c:numRef>
              <c:f>'2 factor graph'!$A$2:$A$6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xVal>
          <c:yVal>
            <c:numRef>
              <c:f>'2 factor graph'!$C$2:$C$6</c:f>
              <c:numCache>
                <c:formatCode>General</c:formatCode>
                <c:ptCount val="5"/>
                <c:pt idx="0">
                  <c:v>207</c:v>
                </c:pt>
                <c:pt idx="1">
                  <c:v>212</c:v>
                </c:pt>
                <c:pt idx="2">
                  <c:v>205</c:v>
                </c:pt>
                <c:pt idx="3">
                  <c:v>195</c:v>
                </c:pt>
                <c:pt idx="4">
                  <c:v>201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8FE-485A-889D-A692C4006ED0}"/>
            </c:ext>
          </c:extLst>
        </c:ser>
        <c:ser>
          <c:idx val="2"/>
          <c:order val="2"/>
          <c:tx>
            <c:strRef>
              <c:f>'2 factor graph'!$D$1</c:f>
              <c:strCache>
                <c:ptCount val="1"/>
                <c:pt idx="0">
                  <c:v>Appraiser C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tx1"/>
              </a:solidFill>
            </c:spPr>
          </c:marker>
          <c:xVal>
            <c:numRef>
              <c:f>'2 factor graph'!$A$2:$A$6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xVal>
          <c:yVal>
            <c:numRef>
              <c:f>'2 factor graph'!$D$2:$D$6</c:f>
              <c:numCache>
                <c:formatCode>General</c:formatCode>
                <c:ptCount val="5"/>
                <c:pt idx="0">
                  <c:v>202</c:v>
                </c:pt>
                <c:pt idx="1">
                  <c:v>198</c:v>
                </c:pt>
                <c:pt idx="2">
                  <c:v>190</c:v>
                </c:pt>
                <c:pt idx="3">
                  <c:v>186</c:v>
                </c:pt>
                <c:pt idx="4">
                  <c:v>194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8FE-485A-889D-A692C4006E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0034688"/>
        <c:axId val="1"/>
      </c:scatterChart>
      <c:valAx>
        <c:axId val="840034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/>
                </a:pPr>
                <a:r>
                  <a:rPr lang="en-US" sz="1100"/>
                  <a:t>Property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100"/>
                </a:pPr>
                <a:r>
                  <a:rPr lang="en-US" sz="1100"/>
                  <a:t>Property  Value (thousands of dollars)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4003468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8815426760179563"/>
          <c:y val="0.18460913491341222"/>
          <c:w val="0.15607647404730152"/>
          <c:h val="0.1817378229731333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png"/><Relationship Id="rId1" Type="http://schemas.openxmlformats.org/officeDocument/2006/relationships/image" Target="../media/image24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7.png"/><Relationship Id="rId5" Type="http://schemas.openxmlformats.org/officeDocument/2006/relationships/image" Target="../media/image29.png"/><Relationship Id="rId4" Type="http://schemas.openxmlformats.org/officeDocument/2006/relationships/image" Target="../media/image28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ustomXml" Target="../ink/ink4.xml"/><Relationship Id="rId13" Type="http://schemas.openxmlformats.org/officeDocument/2006/relationships/image" Target="../media/image14.emf"/><Relationship Id="rId18" Type="http://schemas.openxmlformats.org/officeDocument/2006/relationships/customXml" Target="../ink/ink9.xml"/><Relationship Id="rId26" Type="http://schemas.openxmlformats.org/officeDocument/2006/relationships/customXml" Target="../ink/ink13.xml"/><Relationship Id="rId3" Type="http://schemas.openxmlformats.org/officeDocument/2006/relationships/image" Target="../media/image9.emf"/><Relationship Id="rId21" Type="http://schemas.openxmlformats.org/officeDocument/2006/relationships/image" Target="../media/image18.emf"/><Relationship Id="rId7" Type="http://schemas.openxmlformats.org/officeDocument/2006/relationships/image" Target="../media/image11.emf"/><Relationship Id="rId12" Type="http://schemas.openxmlformats.org/officeDocument/2006/relationships/customXml" Target="../ink/ink6.xml"/><Relationship Id="rId17" Type="http://schemas.openxmlformats.org/officeDocument/2006/relationships/image" Target="../media/image16.emf"/><Relationship Id="rId25" Type="http://schemas.openxmlformats.org/officeDocument/2006/relationships/image" Target="../media/image20.emf"/><Relationship Id="rId2" Type="http://schemas.openxmlformats.org/officeDocument/2006/relationships/customXml" Target="../ink/ink1.xml"/><Relationship Id="rId16" Type="http://schemas.openxmlformats.org/officeDocument/2006/relationships/customXml" Target="../ink/ink8.xml"/><Relationship Id="rId20" Type="http://schemas.openxmlformats.org/officeDocument/2006/relationships/customXml" Target="../ink/ink10.xml"/><Relationship Id="rId1" Type="http://schemas.openxmlformats.org/officeDocument/2006/relationships/image" Target="../media/image8.png"/><Relationship Id="rId6" Type="http://schemas.openxmlformats.org/officeDocument/2006/relationships/customXml" Target="../ink/ink3.xml"/><Relationship Id="rId11" Type="http://schemas.openxmlformats.org/officeDocument/2006/relationships/image" Target="../media/image13.emf"/><Relationship Id="rId24" Type="http://schemas.openxmlformats.org/officeDocument/2006/relationships/customXml" Target="../ink/ink12.xml"/><Relationship Id="rId5" Type="http://schemas.openxmlformats.org/officeDocument/2006/relationships/image" Target="../media/image10.emf"/><Relationship Id="rId15" Type="http://schemas.openxmlformats.org/officeDocument/2006/relationships/image" Target="../media/image15.emf"/><Relationship Id="rId23" Type="http://schemas.openxmlformats.org/officeDocument/2006/relationships/image" Target="../media/image19.emf"/><Relationship Id="rId10" Type="http://schemas.openxmlformats.org/officeDocument/2006/relationships/customXml" Target="../ink/ink5.xml"/><Relationship Id="rId19" Type="http://schemas.openxmlformats.org/officeDocument/2006/relationships/image" Target="../media/image17.emf"/><Relationship Id="rId4" Type="http://schemas.openxmlformats.org/officeDocument/2006/relationships/customXml" Target="../ink/ink2.xml"/><Relationship Id="rId9" Type="http://schemas.openxmlformats.org/officeDocument/2006/relationships/image" Target="../media/image12.emf"/><Relationship Id="rId14" Type="http://schemas.openxmlformats.org/officeDocument/2006/relationships/customXml" Target="../ink/ink7.xml"/><Relationship Id="rId22" Type="http://schemas.openxmlformats.org/officeDocument/2006/relationships/customXml" Target="../ink/ink11.xml"/><Relationship Id="rId27" Type="http://schemas.openxmlformats.org/officeDocument/2006/relationships/image" Target="../media/image21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</xdr:row>
      <xdr:rowOff>19050</xdr:rowOff>
    </xdr:from>
    <xdr:to>
      <xdr:col>0</xdr:col>
      <xdr:colOff>1009650</xdr:colOff>
      <xdr:row>3</xdr:row>
      <xdr:rowOff>171450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9525" y="342900"/>
          <a:ext cx="1000125" cy="3333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8000"/>
              </a:solidFill>
              <a:latin typeface="Arial"/>
              <a:cs typeface="Arial"/>
            </a:rPr>
            <a:t>Phenomenon</a:t>
          </a:r>
        </a:p>
        <a:p>
          <a:pPr algn="ctr" rtl="0">
            <a:defRPr sz="1000"/>
          </a:pPr>
          <a:r>
            <a:rPr lang="en-US" sz="1000" b="1" i="0" u="none" strike="noStrike" baseline="0">
              <a:solidFill>
                <a:srgbClr val="008000"/>
              </a:solidFill>
              <a:latin typeface="Arial"/>
              <a:cs typeface="Arial"/>
            </a:rPr>
            <a:t>Parameters</a:t>
          </a:r>
        </a:p>
      </xdr:txBody>
    </xdr:sp>
    <xdr:clientData/>
  </xdr:twoCellAnchor>
  <xdr:twoCellAnchor>
    <xdr:from>
      <xdr:col>0</xdr:col>
      <xdr:colOff>9525</xdr:colOff>
      <xdr:row>8</xdr:row>
      <xdr:rowOff>9525</xdr:rowOff>
    </xdr:from>
    <xdr:to>
      <xdr:col>0</xdr:col>
      <xdr:colOff>1009650</xdr:colOff>
      <xdr:row>10</xdr:row>
      <xdr:rowOff>19050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9525" y="1200150"/>
          <a:ext cx="1000125" cy="371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Sample Statistics</a:t>
          </a:r>
        </a:p>
      </xdr:txBody>
    </xdr:sp>
    <xdr:clientData/>
  </xdr:twoCellAnchor>
  <xdr:twoCellAnchor>
    <xdr:from>
      <xdr:col>2</xdr:col>
      <xdr:colOff>9526</xdr:colOff>
      <xdr:row>12</xdr:row>
      <xdr:rowOff>9524</xdr:rowOff>
    </xdr:from>
    <xdr:to>
      <xdr:col>12</xdr:col>
      <xdr:colOff>47625</xdr:colOff>
      <xdr:row>14</xdr:row>
      <xdr:rowOff>66675</xdr:rowOff>
    </xdr:to>
    <xdr:sp macro="" textlink="">
      <xdr:nvSpPr>
        <xdr:cNvPr id="4" name="Text Box 12"/>
        <xdr:cNvSpPr txBox="1">
          <a:spLocks noChangeArrowheads="1"/>
        </xdr:cNvSpPr>
      </xdr:nvSpPr>
      <xdr:spPr bwMode="auto">
        <a:xfrm>
          <a:off x="2457451" y="1904999"/>
          <a:ext cx="5114924" cy="53340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H</a:t>
          </a:r>
          <a:r>
            <a:rPr lang="en-US" sz="1000" b="1" i="0" u="none" strike="noStrike" baseline="-25000">
              <a:solidFill>
                <a:srgbClr val="000000"/>
              </a:solidFill>
              <a:latin typeface="Arial"/>
              <a:cs typeface="Arial"/>
            </a:rPr>
            <a:t>A</a:t>
          </a: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 is supported if all sample mean values are </a:t>
          </a: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NOT</a:t>
          </a: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 close to each other. </a:t>
          </a:r>
        </a:p>
        <a:p>
          <a:pPr algn="l" rtl="0">
            <a:defRPr sz="1000"/>
          </a:pPr>
          <a:r>
            <a:rPr lang="en-US" sz="1000" b="1" i="1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(i.e. There is a difference between sample means and the variability between means is </a:t>
          </a:r>
          <a:r>
            <a:rPr lang="en-US" sz="1200" b="1" i="1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larger</a:t>
          </a:r>
          <a:r>
            <a:rPr lang="en-US" sz="1000" b="1" i="1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 than anticipated.)</a:t>
          </a:r>
        </a:p>
      </xdr:txBody>
    </xdr:sp>
    <xdr:clientData/>
  </xdr:twoCellAnchor>
  <xdr:twoCellAnchor>
    <xdr:from>
      <xdr:col>0</xdr:col>
      <xdr:colOff>0</xdr:colOff>
      <xdr:row>23</xdr:row>
      <xdr:rowOff>19050</xdr:rowOff>
    </xdr:from>
    <xdr:to>
      <xdr:col>6</xdr:col>
      <xdr:colOff>228600</xdr:colOff>
      <xdr:row>26</xdr:row>
      <xdr:rowOff>0</xdr:rowOff>
    </xdr:to>
    <xdr:sp macro="" textlink="">
      <xdr:nvSpPr>
        <xdr:cNvPr id="5" name="TextBox 4"/>
        <xdr:cNvSpPr txBox="1"/>
      </xdr:nvSpPr>
      <xdr:spPr>
        <a:xfrm>
          <a:off x="0" y="3962400"/>
          <a:ext cx="4467225" cy="4667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The null and alternate hypotheses above for variances </a:t>
          </a:r>
          <a:r>
            <a:rPr lang="en-US" sz="1100" baseline="0"/>
            <a:t>are equivalent to the null and alternate  hypotheses above for the four means .  </a:t>
          </a:r>
          <a:endParaRPr lang="en-US" sz="1100"/>
        </a:p>
      </xdr:txBody>
    </xdr:sp>
    <xdr:clientData/>
  </xdr:twoCellAnchor>
  <xdr:twoCellAnchor>
    <xdr:from>
      <xdr:col>9</xdr:col>
      <xdr:colOff>19050</xdr:colOff>
      <xdr:row>19</xdr:row>
      <xdr:rowOff>85725</xdr:rowOff>
    </xdr:from>
    <xdr:to>
      <xdr:col>13</xdr:col>
      <xdr:colOff>447675</xdr:colOff>
      <xdr:row>24</xdr:row>
      <xdr:rowOff>123825</xdr:rowOff>
    </xdr:to>
    <xdr:sp macro="" textlink="">
      <xdr:nvSpPr>
        <xdr:cNvPr id="6" name="TextBox 5"/>
        <xdr:cNvSpPr txBox="1"/>
      </xdr:nvSpPr>
      <xdr:spPr>
        <a:xfrm>
          <a:off x="5715000" y="3248025"/>
          <a:ext cx="2867025" cy="9810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 b="1">
              <a:solidFill>
                <a:schemeClr val="accent5">
                  <a:lumMod val="75000"/>
                </a:schemeClr>
              </a:solidFill>
            </a:rPr>
            <a:t>The Alternate</a:t>
          </a:r>
          <a:r>
            <a:rPr lang="en-US" sz="1100" b="1" baseline="0">
              <a:solidFill>
                <a:schemeClr val="accent5">
                  <a:lumMod val="75000"/>
                </a:schemeClr>
              </a:solidFill>
            </a:rPr>
            <a:t> hypothesis of at least one mean being different is supported </a:t>
          </a:r>
          <a:r>
            <a:rPr lang="en-US" sz="1100" b="1" u="sng" baseline="0">
              <a:solidFill>
                <a:schemeClr val="accent5">
                  <a:lumMod val="75000"/>
                </a:schemeClr>
              </a:solidFill>
            </a:rPr>
            <a:t>only </a:t>
          </a:r>
          <a:r>
            <a:rPr lang="en-US" sz="1100" b="1" baseline="0">
              <a:solidFill>
                <a:schemeClr val="accent5">
                  <a:lumMod val="75000"/>
                </a:schemeClr>
              </a:solidFill>
            </a:rPr>
            <a:t>when the variance Between means is </a:t>
          </a:r>
          <a:r>
            <a:rPr lang="en-US" sz="1100" b="1" baseline="0">
              <a:solidFill>
                <a:sysClr val="windowText" lastClr="000000"/>
              </a:solidFill>
            </a:rPr>
            <a:t>Greater  than </a:t>
          </a:r>
          <a:r>
            <a:rPr lang="en-US" sz="1100" b="1" baseline="0">
              <a:solidFill>
                <a:schemeClr val="accent5">
                  <a:lumMod val="75000"/>
                </a:schemeClr>
              </a:solidFill>
            </a:rPr>
            <a:t>the variance Within the groups.</a:t>
          </a:r>
        </a:p>
        <a:p>
          <a:r>
            <a:rPr lang="en-US" sz="11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This a 1-tail upper-tail test.</a:t>
          </a:r>
          <a:endParaRPr lang="en-US" sz="11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7</xdr:row>
          <xdr:rowOff>9525</xdr:rowOff>
        </xdr:from>
        <xdr:to>
          <xdr:col>2</xdr:col>
          <xdr:colOff>247650</xdr:colOff>
          <xdr:row>9</xdr:row>
          <xdr:rowOff>28575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7</xdr:row>
          <xdr:rowOff>19050</xdr:rowOff>
        </xdr:from>
        <xdr:to>
          <xdr:col>3</xdr:col>
          <xdr:colOff>285750</xdr:colOff>
          <xdr:row>9</xdr:row>
          <xdr:rowOff>19050</xdr:rowOff>
        </xdr:to>
        <xdr:sp macro="" textlink="">
          <xdr:nvSpPr>
            <xdr:cNvPr id="5122" name="Object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95250</xdr:colOff>
          <xdr:row>7</xdr:row>
          <xdr:rowOff>28575</xdr:rowOff>
        </xdr:from>
        <xdr:to>
          <xdr:col>4</xdr:col>
          <xdr:colOff>276225</xdr:colOff>
          <xdr:row>9</xdr:row>
          <xdr:rowOff>38100</xdr:rowOff>
        </xdr:to>
        <xdr:sp macro="" textlink="">
          <xdr:nvSpPr>
            <xdr:cNvPr id="5123" name="Object 3" hidden="1">
              <a:extLst>
                <a:ext uri="{63B3BB69-23CF-44E3-9099-C40C66FF867C}">
                  <a14:compatExt spid="_x0000_s5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7</xdr:row>
          <xdr:rowOff>28575</xdr:rowOff>
        </xdr:from>
        <xdr:to>
          <xdr:col>5</xdr:col>
          <xdr:colOff>276225</xdr:colOff>
          <xdr:row>9</xdr:row>
          <xdr:rowOff>28575</xdr:rowOff>
        </xdr:to>
        <xdr:sp macro="" textlink="">
          <xdr:nvSpPr>
            <xdr:cNvPr id="5124" name="Object 4" hidden="1">
              <a:extLst>
                <a:ext uri="{63B3BB69-23CF-44E3-9099-C40C66FF867C}">
                  <a14:compatExt spid="_x0000_s5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1</xdr:row>
      <xdr:rowOff>28575</xdr:rowOff>
    </xdr:from>
    <xdr:to>
      <xdr:col>6</xdr:col>
      <xdr:colOff>904875</xdr:colOff>
      <xdr:row>29</xdr:row>
      <xdr:rowOff>19050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98" t="4037" r="54932" b="34106"/>
        <a:stretch>
          <a:fillRect/>
        </a:stretch>
      </xdr:blipFill>
      <xdr:spPr bwMode="auto">
        <a:xfrm>
          <a:off x="161925" y="190500"/>
          <a:ext cx="4400550" cy="452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28575</xdr:colOff>
      <xdr:row>0</xdr:row>
      <xdr:rowOff>38100</xdr:rowOff>
    </xdr:from>
    <xdr:to>
      <xdr:col>13</xdr:col>
      <xdr:colOff>561975</xdr:colOff>
      <xdr:row>36</xdr:row>
      <xdr:rowOff>152400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38100"/>
          <a:ext cx="4191000" cy="594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85725</xdr:colOff>
      <xdr:row>0</xdr:row>
      <xdr:rowOff>142875</xdr:rowOff>
    </xdr:from>
    <xdr:to>
      <xdr:col>1</xdr:col>
      <xdr:colOff>114301</xdr:colOff>
      <xdr:row>3</xdr:row>
      <xdr:rowOff>142875</xdr:rowOff>
    </xdr:to>
    <xdr:cxnSp macro="">
      <xdr:nvCxnSpPr>
        <xdr:cNvPr id="4" name="Straight Arrow Connector 3"/>
        <xdr:cNvCxnSpPr/>
      </xdr:nvCxnSpPr>
      <xdr:spPr>
        <a:xfrm>
          <a:off x="695325" y="142875"/>
          <a:ext cx="28576" cy="485775"/>
        </a:xfrm>
        <a:prstGeom prst="straightConnector1">
          <a:avLst/>
        </a:prstGeom>
        <a:ln>
          <a:solidFill>
            <a:srgbClr val="FF0000"/>
          </a:solidFill>
          <a:prstDash val="sysDash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40483</xdr:colOff>
      <xdr:row>1</xdr:row>
      <xdr:rowOff>23813</xdr:rowOff>
    </xdr:from>
    <xdr:to>
      <xdr:col>8</xdr:col>
      <xdr:colOff>400050</xdr:colOff>
      <xdr:row>14</xdr:row>
      <xdr:rowOff>85726</xdr:rowOff>
    </xdr:to>
    <xdr:pic>
      <xdr:nvPicPr>
        <xdr:cNvPr id="6" name="Picture 5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8597" t="2214" r="50054" b="64188"/>
        <a:stretch/>
      </xdr:blipFill>
      <xdr:spPr>
        <a:xfrm>
          <a:off x="2078833" y="214313"/>
          <a:ext cx="3655217" cy="24526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54429</xdr:rowOff>
    </xdr:from>
    <xdr:to>
      <xdr:col>15</xdr:col>
      <xdr:colOff>149679</xdr:colOff>
      <xdr:row>25</xdr:row>
      <xdr:rowOff>13607</xdr:rowOff>
    </xdr:to>
    <xdr:pic>
      <xdr:nvPicPr>
        <xdr:cNvPr id="7" name="Picture 6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459" t="11254" r="23605" b="76016"/>
        <a:stretch/>
      </xdr:blipFill>
      <xdr:spPr>
        <a:xfrm>
          <a:off x="0" y="3512004"/>
          <a:ext cx="9750879" cy="930728"/>
        </a:xfrm>
        <a:prstGeom prst="rect">
          <a:avLst/>
        </a:prstGeom>
      </xdr:spPr>
    </xdr:pic>
    <xdr:clientData/>
  </xdr:twoCellAnchor>
  <xdr:twoCellAnchor editAs="oneCell">
    <xdr:from>
      <xdr:col>15</xdr:col>
      <xdr:colOff>304800</xdr:colOff>
      <xdr:row>0</xdr:row>
      <xdr:rowOff>0</xdr:rowOff>
    </xdr:from>
    <xdr:to>
      <xdr:col>22</xdr:col>
      <xdr:colOff>85725</xdr:colOff>
      <xdr:row>13</xdr:row>
      <xdr:rowOff>136349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906000" y="0"/>
          <a:ext cx="4048125" cy="2593799"/>
        </a:xfrm>
        <a:prstGeom prst="rect">
          <a:avLst/>
        </a:prstGeom>
      </xdr:spPr>
    </xdr:pic>
    <xdr:clientData/>
  </xdr:twoCellAnchor>
  <xdr:twoCellAnchor editAs="oneCell">
    <xdr:from>
      <xdr:col>15</xdr:col>
      <xdr:colOff>142875</xdr:colOff>
      <xdr:row>11</xdr:row>
      <xdr:rowOff>95250</xdr:rowOff>
    </xdr:from>
    <xdr:to>
      <xdr:col>19</xdr:col>
      <xdr:colOff>38100</xdr:colOff>
      <xdr:row>29</xdr:row>
      <xdr:rowOff>33141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744075" y="2190750"/>
          <a:ext cx="2333625" cy="2919216"/>
        </a:xfrm>
        <a:prstGeom prst="rect">
          <a:avLst/>
        </a:prstGeom>
      </xdr:spPr>
    </xdr:pic>
    <xdr:clientData/>
  </xdr:twoCellAnchor>
  <xdr:twoCellAnchor editAs="oneCell">
    <xdr:from>
      <xdr:col>8</xdr:col>
      <xdr:colOff>419100</xdr:colOff>
      <xdr:row>1</xdr:row>
      <xdr:rowOff>114300</xdr:rowOff>
    </xdr:from>
    <xdr:to>
      <xdr:col>14</xdr:col>
      <xdr:colOff>409012</xdr:colOff>
      <xdr:row>12</xdr:row>
      <xdr:rowOff>114041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753100" y="342900"/>
          <a:ext cx="3647512" cy="2066666"/>
        </a:xfrm>
        <a:prstGeom prst="rect">
          <a:avLst/>
        </a:prstGeom>
      </xdr:spPr>
    </xdr:pic>
    <xdr:clientData/>
  </xdr:twoCellAnchor>
  <xdr:twoCellAnchor>
    <xdr:from>
      <xdr:col>14</xdr:col>
      <xdr:colOff>285750</xdr:colOff>
      <xdr:row>4</xdr:row>
      <xdr:rowOff>123825</xdr:rowOff>
    </xdr:from>
    <xdr:to>
      <xdr:col>15</xdr:col>
      <xdr:colOff>352425</xdr:colOff>
      <xdr:row>4</xdr:row>
      <xdr:rowOff>133350</xdr:rowOff>
    </xdr:to>
    <xdr:cxnSp macro="">
      <xdr:nvCxnSpPr>
        <xdr:cNvPr id="12" name="Straight Arrow Connector 11"/>
        <xdr:cNvCxnSpPr/>
      </xdr:nvCxnSpPr>
      <xdr:spPr>
        <a:xfrm>
          <a:off x="9277350" y="923925"/>
          <a:ext cx="676275" cy="9525"/>
        </a:xfrm>
        <a:prstGeom prst="straightConnector1">
          <a:avLst/>
        </a:prstGeom>
        <a:ln w="22225">
          <a:solidFill>
            <a:srgbClr val="FF0000"/>
          </a:solidFill>
          <a:prstDash val="dash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171450</xdr:colOff>
      <xdr:row>6</xdr:row>
      <xdr:rowOff>19050</xdr:rowOff>
    </xdr:from>
    <xdr:to>
      <xdr:col>16</xdr:col>
      <xdr:colOff>133350</xdr:colOff>
      <xdr:row>11</xdr:row>
      <xdr:rowOff>142875</xdr:rowOff>
    </xdr:to>
    <xdr:cxnSp macro="">
      <xdr:nvCxnSpPr>
        <xdr:cNvPr id="13" name="Straight Arrow Connector 12"/>
        <xdr:cNvCxnSpPr/>
      </xdr:nvCxnSpPr>
      <xdr:spPr>
        <a:xfrm>
          <a:off x="9163050" y="1200150"/>
          <a:ext cx="1181100" cy="1076325"/>
        </a:xfrm>
        <a:prstGeom prst="straightConnector1">
          <a:avLst/>
        </a:prstGeom>
        <a:ln w="22225">
          <a:solidFill>
            <a:srgbClr val="FF0000"/>
          </a:solidFill>
          <a:prstDash val="dash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7</xdr:row>
      <xdr:rowOff>28575</xdr:rowOff>
    </xdr:from>
    <xdr:to>
      <xdr:col>9</xdr:col>
      <xdr:colOff>238125</xdr:colOff>
      <xdr:row>13</xdr:row>
      <xdr:rowOff>104775</xdr:rowOff>
    </xdr:to>
    <xdr:cxnSp macro="">
      <xdr:nvCxnSpPr>
        <xdr:cNvPr id="18" name="Straight Arrow Connector 17"/>
        <xdr:cNvCxnSpPr/>
      </xdr:nvCxnSpPr>
      <xdr:spPr>
        <a:xfrm flipV="1">
          <a:off x="5334000" y="1400175"/>
          <a:ext cx="847725" cy="1162050"/>
        </a:xfrm>
        <a:prstGeom prst="straightConnector1">
          <a:avLst/>
        </a:prstGeom>
        <a:ln w="22225">
          <a:solidFill>
            <a:srgbClr val="FF0000"/>
          </a:solidFill>
          <a:prstDash val="dash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457200</xdr:colOff>
      <xdr:row>0</xdr:row>
      <xdr:rowOff>9525</xdr:rowOff>
    </xdr:from>
    <xdr:to>
      <xdr:col>11</xdr:col>
      <xdr:colOff>361950</xdr:colOff>
      <xdr:row>4</xdr:row>
      <xdr:rowOff>66675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14800" y="9525"/>
          <a:ext cx="2952750" cy="113347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5</xdr:row>
      <xdr:rowOff>76200</xdr:rowOff>
    </xdr:from>
    <xdr:to>
      <xdr:col>9</xdr:col>
      <xdr:colOff>476250</xdr:colOff>
      <xdr:row>30</xdr:row>
      <xdr:rowOff>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504825</xdr:colOff>
      <xdr:row>3</xdr:row>
      <xdr:rowOff>28575</xdr:rowOff>
    </xdr:from>
    <xdr:to>
      <xdr:col>14</xdr:col>
      <xdr:colOff>381000</xdr:colOff>
      <xdr:row>29</xdr:row>
      <xdr:rowOff>104774</xdr:rowOff>
    </xdr:to>
    <xdr:sp macro="" textlink="">
      <xdr:nvSpPr>
        <xdr:cNvPr id="3" name="TextBox 2"/>
        <xdr:cNvSpPr txBox="1"/>
      </xdr:nvSpPr>
      <xdr:spPr>
        <a:xfrm>
          <a:off x="6343650" y="523875"/>
          <a:ext cx="2924175" cy="437197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 rtl="0">
            <a:lnSpc>
              <a:spcPts val="1200"/>
            </a:lnSpc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The Analysis of Variance procedure  (</a:t>
          </a:r>
          <a:r>
            <a:rPr lang="en-US" sz="1100" b="1" i="0" u="none" strike="noStrike" baseline="0">
              <a:solidFill>
                <a:srgbClr val="000000"/>
              </a:solidFill>
              <a:latin typeface="Calibri"/>
              <a:cs typeface="Calibri"/>
            </a:rPr>
            <a:t>ANOVA</a:t>
          </a: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)</a:t>
          </a:r>
        </a:p>
        <a:p>
          <a:pPr algn="l" rtl="0">
            <a:lnSpc>
              <a:spcPts val="1200"/>
            </a:lnSpc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measures the variance </a:t>
          </a:r>
          <a:r>
            <a:rPr lang="en-US" sz="1100" b="1" i="0" u="none" strike="noStrike" baseline="0">
              <a:solidFill>
                <a:srgbClr val="000000"/>
              </a:solidFill>
              <a:latin typeface="Calibri"/>
              <a:cs typeface="Calibri"/>
            </a:rPr>
            <a:t>Between </a:t>
          </a: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sample means  (denoted with </a:t>
          </a:r>
          <a:r>
            <a:rPr lang="en-US" sz="1100" b="1" i="0" u="none" strike="noStrike" baseline="0">
              <a:solidFill>
                <a:srgbClr val="008000"/>
              </a:solidFill>
              <a:latin typeface="Calibri"/>
              <a:cs typeface="Calibri"/>
            </a:rPr>
            <a:t>green squares </a:t>
          </a: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in the graph) &amp; compares it to the combined variance </a:t>
          </a:r>
          <a:r>
            <a:rPr lang="en-US" sz="1100" b="1" i="0" u="none" strike="noStrike" baseline="0">
              <a:solidFill>
                <a:srgbClr val="000000"/>
              </a:solidFill>
              <a:latin typeface="Calibri"/>
              <a:cs typeface="Calibri"/>
            </a:rPr>
            <a:t>Within</a:t>
          </a: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the groups (weighted average of the variances within each of the  data groups that are denoted with </a:t>
          </a:r>
          <a:r>
            <a:rPr lang="en-US" sz="1100" b="1" i="0" u="none" strike="noStrike" baseline="0">
              <a:solidFill>
                <a:srgbClr val="000080"/>
              </a:solidFill>
              <a:latin typeface="Calibri"/>
              <a:cs typeface="Calibri"/>
            </a:rPr>
            <a:t>blue diamonds </a:t>
          </a: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in the graph). </a:t>
          </a:r>
        </a:p>
        <a:p>
          <a:pPr algn="l" rtl="0">
            <a:lnSpc>
              <a:spcPts val="1200"/>
            </a:lnSpc>
            <a:defRPr sz="1000"/>
          </a:pPr>
          <a:r>
            <a:rPr lang="en-US" sz="1100" b="1" i="0" u="none" strike="noStrike" baseline="0">
              <a:solidFill>
                <a:srgbClr val="000000"/>
              </a:solidFill>
              <a:latin typeface="Calibri"/>
              <a:cs typeface="Calibri"/>
            </a:rPr>
            <a:t>(Mean Square Between Treatment Groups ) ÷</a:t>
          </a:r>
        </a:p>
        <a:p>
          <a:pPr algn="l" rtl="0">
            <a:lnSpc>
              <a:spcPts val="1200"/>
            </a:lnSpc>
            <a:defRPr sz="1000"/>
          </a:pPr>
          <a:r>
            <a:rPr lang="en-US" sz="1100" b="1" i="0" u="none" strike="noStrike" baseline="0">
              <a:solidFill>
                <a:srgbClr val="000000"/>
              </a:solidFill>
              <a:latin typeface="Calibri"/>
              <a:cs typeface="Calibri"/>
            </a:rPr>
            <a:t>(Mean Square Within  Groups) </a:t>
          </a:r>
        </a:p>
        <a:p>
          <a:pPr algn="l" rtl="0">
            <a:lnSpc>
              <a:spcPts val="1200"/>
            </a:lnSpc>
            <a:defRPr sz="1000"/>
          </a:pPr>
          <a:endParaRPr lang="en-US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lnSpc>
              <a:spcPts val="1200"/>
            </a:lnSpc>
            <a:defRPr sz="1000"/>
          </a:pPr>
          <a:r>
            <a:rPr lang="en-US" sz="1100" b="0" i="0" u="none" strike="noStrike" baseline="0">
              <a:solidFill>
                <a:srgbClr val="663300"/>
              </a:solidFill>
              <a:latin typeface="Calibri"/>
              <a:cs typeface="Calibri"/>
            </a:rPr>
            <a:t>Null: </a:t>
          </a: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Variance Between  =  Variance Within</a:t>
          </a:r>
        </a:p>
        <a:p>
          <a:pPr algn="l" rtl="0">
            <a:lnSpc>
              <a:spcPts val="1300"/>
            </a:lnSpc>
            <a:defRPr sz="1000"/>
          </a:pPr>
          <a:r>
            <a:rPr lang="en-US" sz="1100" b="0" i="0" u="none" strike="noStrike" baseline="0">
              <a:solidFill>
                <a:srgbClr val="663300"/>
              </a:solidFill>
              <a:latin typeface="Calibri"/>
              <a:cs typeface="Calibri"/>
            </a:rPr>
            <a:t>Alternate:  </a:t>
          </a: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Variance Between </a:t>
          </a:r>
          <a:r>
            <a:rPr lang="en-US" sz="1200" b="1" i="0" u="none" strike="noStrike" baseline="0">
              <a:solidFill>
                <a:srgbClr val="000000"/>
              </a:solidFill>
              <a:latin typeface="Calibri"/>
              <a:cs typeface="Calibri"/>
            </a:rPr>
            <a:t>&gt; </a:t>
          </a: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Variance Within</a:t>
          </a:r>
        </a:p>
        <a:p>
          <a:pPr algn="l" rtl="0">
            <a:lnSpc>
              <a:spcPts val="1200"/>
            </a:lnSpc>
            <a:defRPr sz="1000"/>
          </a:pPr>
          <a:endParaRPr lang="en-US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lnSpc>
              <a:spcPts val="1200"/>
            </a:lnSpc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Hence a </a:t>
          </a:r>
          <a:r>
            <a:rPr lang="en-US" sz="1100" b="1" i="0" u="none" strike="noStrike" baseline="0">
              <a:solidFill>
                <a:srgbClr val="000000"/>
              </a:solidFill>
              <a:latin typeface="Calibri"/>
              <a:cs typeface="Calibri"/>
            </a:rPr>
            <a:t>1-tail upper-tail test </a:t>
          </a: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is used and the probability distribution is the F distribution.</a:t>
          </a:r>
        </a:p>
        <a:p>
          <a:pPr algn="l" rtl="0">
            <a:lnSpc>
              <a:spcPts val="1200"/>
            </a:lnSpc>
            <a:defRPr sz="1000"/>
          </a:pPr>
          <a:endParaRPr lang="en-US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lnSpc>
              <a:spcPts val="1200"/>
            </a:lnSpc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Use the </a:t>
          </a:r>
          <a:r>
            <a:rPr lang="en-US" sz="1100" b="1" i="0" u="none" strike="noStrike" baseline="0">
              <a:solidFill>
                <a:srgbClr val="000000"/>
              </a:solidFill>
              <a:latin typeface="Calibri"/>
              <a:cs typeface="Calibri"/>
            </a:rPr>
            <a:t>FDIST</a:t>
          </a: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function in Excel to calculate a </a:t>
          </a:r>
        </a:p>
        <a:p>
          <a:pPr algn="l" rtl="0">
            <a:lnSpc>
              <a:spcPts val="1200"/>
            </a:lnSpc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p-value for a test statistic, TS.</a:t>
          </a:r>
        </a:p>
        <a:p>
          <a:pPr algn="l" rtl="0">
            <a:lnSpc>
              <a:spcPts val="1200"/>
            </a:lnSpc>
            <a:defRPr sz="1000"/>
          </a:pPr>
          <a:r>
            <a:rPr lang="en-US" sz="1200" b="1" i="0" u="none" strike="noStrike" baseline="0">
              <a:solidFill>
                <a:srgbClr val="0000FF"/>
              </a:solidFill>
              <a:latin typeface="Calibri"/>
              <a:cs typeface="Calibri"/>
            </a:rPr>
            <a:t>p-value = FDIST(TS, df</a:t>
          </a:r>
          <a:r>
            <a:rPr lang="en-US" sz="1200" b="1" i="0" u="none" strike="noStrike" baseline="-25000">
              <a:solidFill>
                <a:srgbClr val="0000FF"/>
              </a:solidFill>
              <a:latin typeface="Calibri"/>
              <a:cs typeface="Calibri"/>
            </a:rPr>
            <a:t>Treatment</a:t>
          </a:r>
          <a:r>
            <a:rPr lang="en-US" sz="1200" b="1" i="0" u="none" strike="noStrike" baseline="0">
              <a:solidFill>
                <a:srgbClr val="0000FF"/>
              </a:solidFill>
              <a:latin typeface="Calibri"/>
              <a:cs typeface="Calibri"/>
            </a:rPr>
            <a:t>, df</a:t>
          </a:r>
          <a:r>
            <a:rPr lang="en-US" sz="1200" b="1" i="0" u="none" strike="noStrike" baseline="-25000">
              <a:solidFill>
                <a:srgbClr val="0000FF"/>
              </a:solidFill>
              <a:latin typeface="Calibri"/>
              <a:cs typeface="Calibri"/>
            </a:rPr>
            <a:t>Error</a:t>
          </a:r>
          <a:r>
            <a:rPr lang="en-US" sz="1200" b="1" i="0" u="none" strike="noStrike" baseline="0">
              <a:solidFill>
                <a:srgbClr val="0000FF"/>
              </a:solidFill>
              <a:latin typeface="Calibri"/>
              <a:cs typeface="Calibri"/>
            </a:rPr>
            <a:t>)</a:t>
          </a:r>
        </a:p>
        <a:p>
          <a:pPr algn="l" rtl="0">
            <a:lnSpc>
              <a:spcPts val="1200"/>
            </a:lnSpc>
            <a:defRPr sz="1000"/>
          </a:pPr>
          <a:endParaRPr lang="en-US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lnSpc>
              <a:spcPts val="1100"/>
            </a:lnSpc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Use the </a:t>
          </a:r>
          <a:r>
            <a:rPr lang="en-US" sz="1100" b="1" i="0" u="none" strike="noStrike" baseline="0">
              <a:solidFill>
                <a:srgbClr val="000000"/>
              </a:solidFill>
              <a:latin typeface="Calibri"/>
              <a:cs typeface="Calibri"/>
            </a:rPr>
            <a:t>FINV</a:t>
          </a: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function in Excel to calculate the </a:t>
          </a:r>
        </a:p>
        <a:p>
          <a:pPr algn="l" rtl="0">
            <a:lnSpc>
              <a:spcPts val="1200"/>
            </a:lnSpc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upper-tail critical value.</a:t>
          </a:r>
        </a:p>
        <a:p>
          <a:pPr algn="l" rtl="0">
            <a:lnSpc>
              <a:spcPts val="1100"/>
            </a:lnSpc>
            <a:defRPr sz="1000"/>
          </a:pPr>
          <a:r>
            <a:rPr lang="en-US" sz="1100" b="1" i="0" u="none" strike="noStrike" baseline="0">
              <a:solidFill>
                <a:srgbClr val="0000FF"/>
              </a:solidFill>
              <a:latin typeface="Calibri"/>
              <a:cs typeface="Calibri"/>
            </a:rPr>
            <a:t>Critical Value = FINV(</a:t>
          </a:r>
          <a:r>
            <a:rPr lang="el-GR" sz="1100" b="1" i="0" u="none" strike="noStrike" baseline="0">
              <a:solidFill>
                <a:srgbClr val="0000FF"/>
              </a:solidFill>
              <a:latin typeface="Arial"/>
              <a:cs typeface="Arial"/>
            </a:rPr>
            <a:t>α, </a:t>
          </a:r>
          <a:r>
            <a:rPr lang="en-US" sz="1100" b="1" i="0" u="none" strike="noStrike" baseline="0">
              <a:solidFill>
                <a:srgbClr val="0000FF"/>
              </a:solidFill>
              <a:latin typeface="Arial"/>
              <a:cs typeface="Arial"/>
            </a:rPr>
            <a:t>df</a:t>
          </a:r>
          <a:r>
            <a:rPr lang="en-US" sz="1100" b="1" i="0" u="none" strike="noStrike" baseline="-25000">
              <a:solidFill>
                <a:srgbClr val="0000FF"/>
              </a:solidFill>
              <a:latin typeface="Arial"/>
              <a:cs typeface="Arial"/>
            </a:rPr>
            <a:t>Treatment</a:t>
          </a:r>
          <a:r>
            <a:rPr lang="en-US" sz="1100" b="1" i="0" u="none" strike="noStrike" baseline="0">
              <a:solidFill>
                <a:srgbClr val="0000FF"/>
              </a:solidFill>
              <a:latin typeface="Arial"/>
              <a:cs typeface="Arial"/>
            </a:rPr>
            <a:t>, df</a:t>
          </a:r>
          <a:r>
            <a:rPr lang="en-US" sz="1100" b="1" i="0" u="none" strike="noStrike" baseline="-25000">
              <a:solidFill>
                <a:srgbClr val="0000FF"/>
              </a:solidFill>
              <a:latin typeface="Arial"/>
              <a:cs typeface="Arial"/>
            </a:rPr>
            <a:t>Error</a:t>
          </a:r>
          <a:r>
            <a:rPr lang="en-US" sz="1100" b="1" i="0" u="none" strike="noStrike" baseline="0">
              <a:solidFill>
                <a:srgbClr val="0000FF"/>
              </a:solidFill>
              <a:latin typeface="Arial"/>
              <a:cs typeface="Arial"/>
            </a:rPr>
            <a:t>)</a:t>
          </a:r>
          <a:endParaRPr lang="en-US" sz="1100" b="1" i="0" u="none" strike="noStrike" baseline="0">
            <a:solidFill>
              <a:srgbClr val="0000FF"/>
            </a:solidFill>
            <a:latin typeface="Calibri"/>
            <a:cs typeface="Calibri"/>
          </a:endParaRPr>
        </a:p>
        <a:p>
          <a:pPr algn="l" rtl="0">
            <a:lnSpc>
              <a:spcPts val="1200"/>
            </a:lnSpc>
            <a:defRPr sz="1000"/>
          </a:pPr>
          <a:endParaRPr lang="en-US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lnSpc>
              <a:spcPts val="1100"/>
            </a:lnSpc>
            <a:defRPr sz="1000"/>
          </a:pPr>
          <a:endParaRPr lang="en-US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lnSpc>
              <a:spcPts val="1200"/>
            </a:lnSpc>
            <a:defRPr sz="1000"/>
          </a:pPr>
          <a:endParaRPr lang="en-US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defRPr sz="1000"/>
          </a:pPr>
          <a:endParaRPr lang="en-US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lnSpc>
              <a:spcPts val="1100"/>
            </a:lnSpc>
            <a:defRPr sz="1000"/>
          </a:pPr>
          <a:endParaRPr lang="en-US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lnSpc>
              <a:spcPts val="1100"/>
            </a:lnSpc>
            <a:defRPr sz="1000"/>
          </a:pPr>
          <a:endParaRPr lang="en-US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</xdr:txBody>
    </xdr:sp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0.01655</cdr:x>
      <cdr:y>0.019</cdr:y>
    </cdr:from>
    <cdr:to>
      <cdr:x>0.0792</cdr:x>
      <cdr:y>0.06776</cdr:y>
    </cdr:to>
    <cdr:sp macro="" textlink="">
      <cdr:nvSpPr>
        <cdr:cNvPr id="2049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3853" y="75480"/>
          <a:ext cx="393313" cy="1936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Group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600075</xdr:colOff>
      <xdr:row>2</xdr:row>
      <xdr:rowOff>114300</xdr:rowOff>
    </xdr:from>
    <xdr:to>
      <xdr:col>8</xdr:col>
      <xdr:colOff>581025</xdr:colOff>
      <xdr:row>6</xdr:row>
      <xdr:rowOff>76200</xdr:rowOff>
    </xdr:to>
    <xdr:sp macro="" textlink="">
      <xdr:nvSpPr>
        <xdr:cNvPr id="2" name="TextBox 1"/>
        <xdr:cNvSpPr txBox="1"/>
      </xdr:nvSpPr>
      <xdr:spPr>
        <a:xfrm>
          <a:off x="3981450" y="438150"/>
          <a:ext cx="2628900" cy="7239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2000">
              <a:solidFill>
                <a:srgbClr val="FF0000"/>
              </a:solidFill>
            </a:rPr>
            <a:t>Do not make changes on this sheet!</a:t>
          </a:r>
        </a:p>
      </xdr:txBody>
    </xdr:sp>
    <xdr:clientData/>
  </xdr:twoCellAnchor>
  <xdr:twoCellAnchor editAs="oneCell">
    <xdr:from>
      <xdr:col>6</xdr:col>
      <xdr:colOff>0</xdr:colOff>
      <xdr:row>10</xdr:row>
      <xdr:rowOff>0</xdr:rowOff>
    </xdr:from>
    <xdr:to>
      <xdr:col>7</xdr:col>
      <xdr:colOff>238125</xdr:colOff>
      <xdr:row>11</xdr:row>
      <xdr:rowOff>171450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3450" y="1790700"/>
          <a:ext cx="9144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19050</xdr:rowOff>
    </xdr:from>
    <xdr:to>
      <xdr:col>10</xdr:col>
      <xdr:colOff>0</xdr:colOff>
      <xdr:row>23</xdr:row>
      <xdr:rowOff>9525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76200</xdr:rowOff>
    </xdr:from>
    <xdr:to>
      <xdr:col>8</xdr:col>
      <xdr:colOff>114300</xdr:colOff>
      <xdr:row>17</xdr:row>
      <xdr:rowOff>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16</xdr:row>
      <xdr:rowOff>152400</xdr:rowOff>
    </xdr:from>
    <xdr:to>
      <xdr:col>3</xdr:col>
      <xdr:colOff>781050</xdr:colOff>
      <xdr:row>27</xdr:row>
      <xdr:rowOff>66675</xdr:rowOff>
    </xdr:to>
    <xdr:pic>
      <xdr:nvPicPr>
        <xdr:cNvPr id="2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5313" b="28448"/>
        <a:stretch>
          <a:fillRect/>
        </a:stretch>
      </xdr:blipFill>
      <xdr:spPr bwMode="auto">
        <a:xfrm>
          <a:off x="0" y="3095625"/>
          <a:ext cx="3076575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57150</xdr:colOff>
      <xdr:row>1</xdr:row>
      <xdr:rowOff>38100</xdr:rowOff>
    </xdr:from>
    <xdr:to>
      <xdr:col>13</xdr:col>
      <xdr:colOff>57150</xdr:colOff>
      <xdr:row>17</xdr:row>
      <xdr:rowOff>9525</xdr:rowOff>
    </xdr:to>
    <xdr:sp macro="" textlink="">
      <xdr:nvSpPr>
        <xdr:cNvPr id="3" name="TextBox 2"/>
        <xdr:cNvSpPr txBox="1"/>
      </xdr:nvSpPr>
      <xdr:spPr>
        <a:xfrm>
          <a:off x="6924675" y="238125"/>
          <a:ext cx="1838325" cy="2876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These</a:t>
          </a:r>
          <a:r>
            <a:rPr lang="en-US" sz="1100" baseline="0"/>
            <a:t> are the same data as for the previous example for one factor .  No significant difference was found between appraisers when the observations were treated as independent samples rather than being blocks of observations.  In the 2-factor analysis  the variability from property to property is separated out showing a  significant difference between appraisers.   </a:t>
          </a:r>
          <a:endParaRPr 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114300</xdr:colOff>
      <xdr:row>0</xdr:row>
      <xdr:rowOff>0</xdr:rowOff>
    </xdr:from>
    <xdr:to>
      <xdr:col>12</xdr:col>
      <xdr:colOff>466725</xdr:colOff>
      <xdr:row>23</xdr:row>
      <xdr:rowOff>66675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171450</xdr:colOff>
      <xdr:row>5</xdr:row>
      <xdr:rowOff>47625</xdr:rowOff>
    </xdr:from>
    <xdr:to>
      <xdr:col>5</xdr:col>
      <xdr:colOff>228600</xdr:colOff>
      <xdr:row>7</xdr:row>
      <xdr:rowOff>9525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3876675" y="1133475"/>
          <a:ext cx="4743450" cy="390525"/>
        </a:xfrm>
        <a:prstGeom prst="rect">
          <a:avLst/>
        </a:prstGeom>
        <a:solidFill>
          <a:srgbClr val="CC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FF0000"/>
              </a:solidFill>
              <a:latin typeface="Arial"/>
              <a:cs typeface="Arial"/>
            </a:rPr>
            <a:t>The objective of the test is to determine if the variance between groups is larger than the variance within groups.  Hence this is a 1-tail upper-tail test.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28574</xdr:colOff>
      <xdr:row>6</xdr:row>
      <xdr:rowOff>19050</xdr:rowOff>
    </xdr:from>
    <xdr:to>
      <xdr:col>6</xdr:col>
      <xdr:colOff>1581149</xdr:colOff>
      <xdr:row>8</xdr:row>
      <xdr:rowOff>66675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619624" y="1266825"/>
          <a:ext cx="3819525" cy="495300"/>
        </a:xfrm>
        <a:prstGeom prst="rect">
          <a:avLst/>
        </a:prstGeom>
        <a:solidFill>
          <a:srgbClr val="CC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FF0000"/>
              </a:solidFill>
              <a:latin typeface="Arial"/>
              <a:cs typeface="Arial"/>
            </a:rPr>
            <a:t>The objective of the test is to determine if the variance between groups is larger than the variance within groups.  Hence this is a 1-tail upper-tail test.</a:t>
          </a:r>
        </a:p>
      </xdr:txBody>
    </xdr:sp>
    <xdr:clientData/>
  </xdr:twoCellAnchor>
  <xdr:twoCellAnchor editAs="oneCell">
    <xdr:from>
      <xdr:col>2</xdr:col>
      <xdr:colOff>276225</xdr:colOff>
      <xdr:row>11</xdr:row>
      <xdr:rowOff>123825</xdr:rowOff>
    </xdr:from>
    <xdr:to>
      <xdr:col>6</xdr:col>
      <xdr:colOff>323850</xdr:colOff>
      <xdr:row>16</xdr:row>
      <xdr:rowOff>28575</xdr:rowOff>
    </xdr:to>
    <xdr:pic>
      <xdr:nvPicPr>
        <xdr:cNvPr id="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3061"/>
        <a:stretch>
          <a:fillRect/>
        </a:stretch>
      </xdr:blipFill>
      <xdr:spPr bwMode="auto">
        <a:xfrm>
          <a:off x="3438525" y="2457450"/>
          <a:ext cx="37433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200025</xdr:colOff>
      <xdr:row>0</xdr:row>
      <xdr:rowOff>0</xdr:rowOff>
    </xdr:from>
    <xdr:to>
      <xdr:col>12</xdr:col>
      <xdr:colOff>295275</xdr:colOff>
      <xdr:row>13</xdr:row>
      <xdr:rowOff>19050</xdr:rowOff>
    </xdr:to>
    <xdr:pic>
      <xdr:nvPicPr>
        <xdr:cNvPr id="2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944" b="10956"/>
        <a:stretch>
          <a:fillRect/>
        </a:stretch>
      </xdr:blipFill>
      <xdr:spPr bwMode="auto">
        <a:xfrm>
          <a:off x="5848350" y="0"/>
          <a:ext cx="3752850" cy="2628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876300</xdr:colOff>
      <xdr:row>4</xdr:row>
      <xdr:rowOff>9525</xdr:rowOff>
    </xdr:from>
    <xdr:to>
      <xdr:col>5</xdr:col>
      <xdr:colOff>76200</xdr:colOff>
      <xdr:row>4</xdr:row>
      <xdr:rowOff>142875</xdr:rowOff>
    </xdr:to>
    <xdr:pic>
      <xdr:nvPicPr>
        <xdr:cNvPr id="3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674" t="24196" r="42087" b="71288"/>
        <a:stretch>
          <a:fillRect/>
        </a:stretch>
      </xdr:blipFill>
      <xdr:spPr bwMode="auto">
        <a:xfrm>
          <a:off x="4905375" y="695325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</xdr:colOff>
      <xdr:row>5</xdr:row>
      <xdr:rowOff>38100</xdr:rowOff>
    </xdr:from>
    <xdr:to>
      <xdr:col>5</xdr:col>
      <xdr:colOff>171450</xdr:colOff>
      <xdr:row>6</xdr:row>
      <xdr:rowOff>28575</xdr:rowOff>
    </xdr:to>
    <xdr:pic>
      <xdr:nvPicPr>
        <xdr:cNvPr id="4" name="Pictur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863" t="37102" r="41898" b="57738"/>
        <a:stretch>
          <a:fillRect/>
        </a:stretch>
      </xdr:blipFill>
      <xdr:spPr bwMode="auto">
        <a:xfrm>
          <a:off x="5000625" y="885825"/>
          <a:ext cx="1619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135733</xdr:colOff>
      <xdr:row>1</xdr:row>
      <xdr:rowOff>14287</xdr:rowOff>
    </xdr:from>
    <xdr:to>
      <xdr:col>14</xdr:col>
      <xdr:colOff>247650</xdr:colOff>
      <xdr:row>10</xdr:row>
      <xdr:rowOff>302419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8597" t="2214" r="43048" b="64188"/>
        <a:stretch/>
      </xdr:blipFill>
      <xdr:spPr>
        <a:xfrm>
          <a:off x="5888833" y="214312"/>
          <a:ext cx="4988717" cy="245030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161925</xdr:rowOff>
    </xdr:from>
    <xdr:to>
      <xdr:col>4</xdr:col>
      <xdr:colOff>276225</xdr:colOff>
      <xdr:row>27</xdr:row>
      <xdr:rowOff>38100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2955" b="22040"/>
        <a:stretch>
          <a:fillRect/>
        </a:stretch>
      </xdr:blipFill>
      <xdr:spPr bwMode="auto">
        <a:xfrm>
          <a:off x="0" y="2314575"/>
          <a:ext cx="3295650" cy="2324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895350</xdr:colOff>
      <xdr:row>24</xdr:row>
      <xdr:rowOff>123826</xdr:rowOff>
    </xdr:from>
    <xdr:to>
      <xdr:col>9</xdr:col>
      <xdr:colOff>266700</xdr:colOff>
      <xdr:row>27</xdr:row>
      <xdr:rowOff>95251</xdr:rowOff>
    </xdr:to>
    <xdr:sp macro="" textlink="">
      <xdr:nvSpPr>
        <xdr:cNvPr id="3" name="TextBox 2"/>
        <xdr:cNvSpPr txBox="1"/>
      </xdr:nvSpPr>
      <xdr:spPr>
        <a:xfrm>
          <a:off x="4219575" y="4238626"/>
          <a:ext cx="2162175" cy="4572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 b="1">
              <a:solidFill>
                <a:srgbClr val="FF0000"/>
              </a:solidFill>
            </a:rPr>
            <a:t>Fail to Reject the Null </a:t>
          </a:r>
          <a:r>
            <a:rPr lang="en-US" sz="1100">
              <a:solidFill>
                <a:srgbClr val="FF0000"/>
              </a:solidFill>
            </a:rPr>
            <a:t>since  </a:t>
          </a:r>
          <a:r>
            <a:rPr lang="en-US" sz="1100" b="1">
              <a:solidFill>
                <a:srgbClr val="FF0000"/>
              </a:solidFill>
            </a:rPr>
            <a:t>TS=2.8626 &lt; 3.885 = Critical Value</a:t>
          </a:r>
        </a:p>
      </xdr:txBody>
    </xdr:sp>
    <xdr:clientData/>
  </xdr:twoCellAnchor>
  <xdr:twoCellAnchor>
    <xdr:from>
      <xdr:col>5</xdr:col>
      <xdr:colOff>504825</xdr:colOff>
      <xdr:row>22</xdr:row>
      <xdr:rowOff>0</xdr:rowOff>
    </xdr:from>
    <xdr:to>
      <xdr:col>13</xdr:col>
      <xdr:colOff>66675</xdr:colOff>
      <xdr:row>27</xdr:row>
      <xdr:rowOff>142875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2">
          <xdr14:nvContentPartPr>
            <xdr14:cNvPr id="4" name="Ink 6"/>
            <xdr14:cNvContentPartPr>
              <a14:cpLocks xmlns:a14="http://schemas.microsoft.com/office/drawing/2010/main" noRot="1" noChangeAspect="1" noEditPoints="1" noChangeArrowheads="1" noChangeShapeType="1"/>
            </xdr14:cNvContentPartPr>
          </xdr14:nvContentPartPr>
          <xdr14:nvPr macro=""/>
          <xdr14:xfrm>
            <a:off x="3829050" y="3790950"/>
            <a:ext cx="4752975" cy="952500"/>
          </xdr14:xfrm>
        </xdr:contentPart>
      </mc:Choice>
      <mc:Fallback>
        <xdr:pic>
          <xdr:nvPicPr>
            <xdr:cNvPr id="4" name="Ink 6"/>
            <xdr:cNvPicPr>
              <a:picLocks noRot="1" noChangeAspect="1" noEditPoints="1" noChangeArrowheads="1" noChangeShapeType="1"/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3822592" y="3784361"/>
              <a:ext cx="4765892" cy="965678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10</xdr:col>
      <xdr:colOff>304800</xdr:colOff>
      <xdr:row>20</xdr:row>
      <xdr:rowOff>123825</xdr:rowOff>
    </xdr:from>
    <xdr:to>
      <xdr:col>13</xdr:col>
      <xdr:colOff>600075</xdr:colOff>
      <xdr:row>28</xdr:row>
      <xdr:rowOff>0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4">
          <xdr14:nvContentPartPr>
            <xdr14:cNvPr id="5" name="Ink 8"/>
            <xdr14:cNvContentPartPr>
              <a14:cpLocks xmlns:a14="http://schemas.microsoft.com/office/drawing/2010/main" noRot="1" noChangeAspect="1" noEditPoints="1" noChangeArrowheads="1" noChangeShapeType="1"/>
            </xdr14:cNvContentPartPr>
          </xdr14:nvContentPartPr>
          <xdr14:nvPr macro=""/>
          <xdr14:xfrm>
            <a:off x="7000875" y="3590925"/>
            <a:ext cx="2114550" cy="1171575"/>
          </xdr14:xfrm>
        </xdr:contentPart>
      </mc:Choice>
      <mc:Fallback>
        <xdr:pic>
          <xdr:nvPicPr>
            <xdr:cNvPr id="5" name="Ink 8"/>
            <xdr:cNvPicPr>
              <a:picLocks noRot="1" noChangeAspect="1" noEditPoints="1" noChangeArrowheads="1" noChangeShapeType="1"/>
            </xdr:cNvPicPr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6994430" y="3584302"/>
              <a:ext cx="2127439" cy="1184821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10</xdr:col>
      <xdr:colOff>57150</xdr:colOff>
      <xdr:row>28</xdr:row>
      <xdr:rowOff>57150</xdr:rowOff>
    </xdr:from>
    <xdr:to>
      <xdr:col>10</xdr:col>
      <xdr:colOff>209550</xdr:colOff>
      <xdr:row>29</xdr:row>
      <xdr:rowOff>38100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6">
          <xdr14:nvContentPartPr>
            <xdr14:cNvPr id="6" name="Ink 9"/>
            <xdr14:cNvContentPartPr>
              <a14:cpLocks xmlns:a14="http://schemas.microsoft.com/office/drawing/2010/main" noRot="1" noChangeAspect="1" noEditPoints="1" noChangeArrowheads="1" noChangeShapeType="1"/>
            </xdr14:cNvContentPartPr>
          </xdr14:nvContentPartPr>
          <xdr14:nvPr macro=""/>
          <xdr14:xfrm>
            <a:off x="6753225" y="4819650"/>
            <a:ext cx="152400" cy="142875"/>
          </xdr14:xfrm>
        </xdr:contentPart>
      </mc:Choice>
      <mc:Fallback>
        <xdr:pic>
          <xdr:nvPicPr>
            <xdr:cNvPr id="6" name="Ink 9"/>
            <xdr:cNvPicPr>
              <a:picLocks noRot="1" noChangeAspect="1" noEditPoints="1" noChangeArrowheads="1" noChangeShapeType="1"/>
            </xdr:cNvPicPr>
          </xdr:nvPicPr>
          <xdr:blipFill>
            <a:blip xmlns:r="http://schemas.openxmlformats.org/officeDocument/2006/relationships" r:embed="rId7"/>
            <a:stretch>
              <a:fillRect/>
            </a:stretch>
          </xdr:blipFill>
          <xdr:spPr>
            <a:xfrm>
              <a:off x="6746740" y="4813022"/>
              <a:ext cx="165370" cy="156131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10</xdr:col>
      <xdr:colOff>304800</xdr:colOff>
      <xdr:row>28</xdr:row>
      <xdr:rowOff>38100</xdr:rowOff>
    </xdr:from>
    <xdr:to>
      <xdr:col>11</xdr:col>
      <xdr:colOff>76200</xdr:colOff>
      <xdr:row>29</xdr:row>
      <xdr:rowOff>28575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8">
          <xdr14:nvContentPartPr>
            <xdr14:cNvPr id="7" name="Ink 10"/>
            <xdr14:cNvContentPartPr>
              <a14:cpLocks xmlns:a14="http://schemas.microsoft.com/office/drawing/2010/main" noRot="1" noChangeAspect="1" noEditPoints="1" noChangeArrowheads="1" noChangeShapeType="1"/>
            </xdr14:cNvContentPartPr>
          </xdr14:nvContentPartPr>
          <xdr14:nvPr macro=""/>
          <xdr14:xfrm>
            <a:off x="7000875" y="4800600"/>
            <a:ext cx="381000" cy="152400"/>
          </xdr14:xfrm>
        </xdr:contentPart>
      </mc:Choice>
      <mc:Fallback>
        <xdr:pic>
          <xdr:nvPicPr>
            <xdr:cNvPr id="7" name="Ink 10"/>
            <xdr:cNvPicPr>
              <a:picLocks noRot="1" noChangeAspect="1" noEditPoints="1" noChangeArrowheads="1" noChangeShapeType="1"/>
            </xdr:cNvPicPr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6994466" y="4793990"/>
              <a:ext cx="393819" cy="16562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9</xdr:col>
      <xdr:colOff>47625</xdr:colOff>
      <xdr:row>17</xdr:row>
      <xdr:rowOff>47625</xdr:rowOff>
    </xdr:from>
    <xdr:to>
      <xdr:col>10</xdr:col>
      <xdr:colOff>9525</xdr:colOff>
      <xdr:row>29</xdr:row>
      <xdr:rowOff>28575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10">
          <xdr14:nvContentPartPr>
            <xdr14:cNvPr id="8" name="Ink 12"/>
            <xdr14:cNvContentPartPr>
              <a14:cpLocks xmlns:a14="http://schemas.microsoft.com/office/drawing/2010/main" noRot="1" noChangeAspect="1" noEditPoints="1" noChangeArrowheads="1" noChangeShapeType="1"/>
            </xdr14:cNvContentPartPr>
          </xdr14:nvContentPartPr>
          <xdr14:nvPr macro=""/>
          <xdr14:xfrm>
            <a:off x="6162675" y="3019425"/>
            <a:ext cx="542925" cy="1933575"/>
          </xdr14:xfrm>
        </xdr:contentPart>
      </mc:Choice>
      <mc:Fallback>
        <xdr:pic>
          <xdr:nvPicPr>
            <xdr:cNvPr id="8" name="Ink 12"/>
            <xdr:cNvPicPr>
              <a:picLocks noRot="1" noChangeAspect="1" noEditPoints="1" noChangeArrowheads="1" noChangeShapeType="1"/>
            </xdr:cNvPicPr>
          </xdr:nvPicPr>
          <xdr:blipFill>
            <a:blip xmlns:r="http://schemas.openxmlformats.org/officeDocument/2006/relationships" r:embed="rId11"/>
            <a:stretch>
              <a:fillRect/>
            </a:stretch>
          </xdr:blipFill>
          <xdr:spPr>
            <a:xfrm>
              <a:off x="6156207" y="3012818"/>
              <a:ext cx="555860" cy="1946788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5</xdr:col>
      <xdr:colOff>200025</xdr:colOff>
      <xdr:row>22</xdr:row>
      <xdr:rowOff>38100</xdr:rowOff>
    </xdr:from>
    <xdr:to>
      <xdr:col>5</xdr:col>
      <xdr:colOff>447675</xdr:colOff>
      <xdr:row>23</xdr:row>
      <xdr:rowOff>114300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12">
          <xdr14:nvContentPartPr>
            <xdr14:cNvPr id="9" name="Ink 14"/>
            <xdr14:cNvContentPartPr>
              <a14:cpLocks xmlns:a14="http://schemas.microsoft.com/office/drawing/2010/main" noRot="1" noChangeAspect="1" noEditPoints="1" noChangeArrowheads="1" noChangeShapeType="1"/>
            </xdr14:cNvContentPartPr>
          </xdr14:nvContentPartPr>
          <xdr14:nvPr macro=""/>
          <xdr14:xfrm>
            <a:off x="3524250" y="3829050"/>
            <a:ext cx="247650" cy="238125"/>
          </xdr14:xfrm>
        </xdr:contentPart>
      </mc:Choice>
      <mc:Fallback>
        <xdr:pic>
          <xdr:nvPicPr>
            <xdr:cNvPr id="9" name="Ink 14"/>
            <xdr:cNvPicPr>
              <a:picLocks noRot="1" noChangeAspect="1" noEditPoints="1" noChangeArrowheads="1" noChangeShapeType="1"/>
            </xdr:cNvPicPr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3517771" y="3822486"/>
              <a:ext cx="260608" cy="251253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5</xdr:col>
      <xdr:colOff>533400</xdr:colOff>
      <xdr:row>20</xdr:row>
      <xdr:rowOff>104775</xdr:rowOff>
    </xdr:from>
    <xdr:to>
      <xdr:col>5</xdr:col>
      <xdr:colOff>847725</xdr:colOff>
      <xdr:row>21</xdr:row>
      <xdr:rowOff>123825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14">
          <xdr14:nvContentPartPr>
            <xdr14:cNvPr id="10" name="Ink 15"/>
            <xdr14:cNvContentPartPr>
              <a14:cpLocks xmlns:a14="http://schemas.microsoft.com/office/drawing/2010/main" noRot="1" noChangeAspect="1" noEditPoints="1" noChangeArrowheads="1" noChangeShapeType="1"/>
            </xdr14:cNvContentPartPr>
          </xdr14:nvContentPartPr>
          <xdr14:nvPr macro=""/>
          <xdr14:xfrm>
            <a:off x="3857625" y="3571875"/>
            <a:ext cx="314325" cy="180975"/>
          </xdr14:xfrm>
        </xdr:contentPart>
      </mc:Choice>
      <mc:Fallback>
        <xdr:pic>
          <xdr:nvPicPr>
            <xdr:cNvPr id="10" name="Ink 15"/>
            <xdr:cNvPicPr>
              <a:picLocks noRot="1" noChangeAspect="1" noEditPoints="1" noChangeArrowheads="1" noChangeShapeType="1"/>
            </xdr:cNvPicPr>
          </xdr:nvPicPr>
          <xdr:blipFill>
            <a:blip xmlns:r="http://schemas.openxmlformats.org/officeDocument/2006/relationships" r:embed="rId15"/>
            <a:stretch>
              <a:fillRect/>
            </a:stretch>
          </xdr:blipFill>
          <xdr:spPr>
            <a:xfrm>
              <a:off x="3851144" y="3565281"/>
              <a:ext cx="327287" cy="194163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5</xdr:col>
      <xdr:colOff>942975</xdr:colOff>
      <xdr:row>20</xdr:row>
      <xdr:rowOff>95250</xdr:rowOff>
    </xdr:from>
    <xdr:to>
      <xdr:col>5</xdr:col>
      <xdr:colOff>952500</xdr:colOff>
      <xdr:row>21</xdr:row>
      <xdr:rowOff>133350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16">
          <xdr14:nvContentPartPr>
            <xdr14:cNvPr id="11" name="Ink 16"/>
            <xdr14:cNvContentPartPr>
              <a14:cpLocks xmlns:a14="http://schemas.microsoft.com/office/drawing/2010/main" noRot="1" noChangeAspect="1" noEditPoints="1" noChangeArrowheads="1" noChangeShapeType="1"/>
            </xdr14:cNvContentPartPr>
          </xdr14:nvContentPartPr>
          <xdr14:nvPr macro=""/>
          <xdr14:xfrm>
            <a:off x="4267200" y="3562350"/>
            <a:ext cx="9525" cy="200025"/>
          </xdr14:xfrm>
        </xdr:contentPart>
      </mc:Choice>
      <mc:Fallback>
        <xdr:pic>
          <xdr:nvPicPr>
            <xdr:cNvPr id="11" name="Ink 16"/>
            <xdr:cNvPicPr>
              <a:picLocks noRot="1" noChangeAspect="1" noEditPoints="1" noChangeArrowheads="1" noChangeShapeType="1"/>
            </xdr:cNvPicPr>
          </xdr:nvPicPr>
          <xdr:blipFill>
            <a:blip xmlns:r="http://schemas.openxmlformats.org/officeDocument/2006/relationships" r:embed="rId17"/>
            <a:stretch>
              <a:fillRect/>
            </a:stretch>
          </xdr:blipFill>
          <xdr:spPr>
            <a:xfrm>
              <a:off x="4260606" y="3555768"/>
              <a:ext cx="22713" cy="213189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6</xdr:col>
      <xdr:colOff>0</xdr:colOff>
      <xdr:row>20</xdr:row>
      <xdr:rowOff>104775</xdr:rowOff>
    </xdr:from>
    <xdr:to>
      <xdr:col>6</xdr:col>
      <xdr:colOff>190500</xdr:colOff>
      <xdr:row>21</xdr:row>
      <xdr:rowOff>95250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18">
          <xdr14:nvContentPartPr>
            <xdr14:cNvPr id="12" name="Ink 17"/>
            <xdr14:cNvContentPartPr>
              <a14:cpLocks xmlns:a14="http://schemas.microsoft.com/office/drawing/2010/main" noRot="1" noChangeAspect="1" noEditPoints="1" noChangeArrowheads="1" noChangeShapeType="1"/>
            </xdr14:cNvContentPartPr>
          </xdr14:nvContentPartPr>
          <xdr14:nvPr macro=""/>
          <xdr14:xfrm>
            <a:off x="4486275" y="3571875"/>
            <a:ext cx="190500" cy="152400"/>
          </xdr14:xfrm>
        </xdr:contentPart>
      </mc:Choice>
      <mc:Fallback>
        <xdr:pic>
          <xdr:nvPicPr>
            <xdr:cNvPr id="12" name="Ink 17"/>
            <xdr:cNvPicPr>
              <a:picLocks noRot="1" noChangeAspect="1" noEditPoints="1" noChangeArrowheads="1" noChangeShapeType="1"/>
            </xdr:cNvPicPr>
          </xdr:nvPicPr>
          <xdr:blipFill>
            <a:blip xmlns:r="http://schemas.openxmlformats.org/officeDocument/2006/relationships" r:embed="rId19"/>
            <a:stretch>
              <a:fillRect/>
            </a:stretch>
          </xdr:blipFill>
          <xdr:spPr>
            <a:xfrm>
              <a:off x="4479793" y="3565265"/>
              <a:ext cx="203464" cy="16562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6</xdr:col>
      <xdr:colOff>476250</xdr:colOff>
      <xdr:row>20</xdr:row>
      <xdr:rowOff>57150</xdr:rowOff>
    </xdr:from>
    <xdr:to>
      <xdr:col>7</xdr:col>
      <xdr:colOff>323850</xdr:colOff>
      <xdr:row>21</xdr:row>
      <xdr:rowOff>123825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20">
          <xdr14:nvContentPartPr>
            <xdr14:cNvPr id="13" name="Ink 18"/>
            <xdr14:cNvContentPartPr>
              <a14:cpLocks xmlns:a14="http://schemas.microsoft.com/office/drawing/2010/main" noRot="1" noChangeAspect="1" noEditPoints="1" noChangeArrowheads="1" noChangeShapeType="1"/>
            </xdr14:cNvContentPartPr>
          </xdr14:nvContentPartPr>
          <xdr14:nvPr macro=""/>
          <xdr14:xfrm>
            <a:off x="4962525" y="3524250"/>
            <a:ext cx="352425" cy="228600"/>
          </xdr14:xfrm>
        </xdr:contentPart>
      </mc:Choice>
      <mc:Fallback>
        <xdr:pic>
          <xdr:nvPicPr>
            <xdr:cNvPr id="13" name="Ink 18"/>
            <xdr:cNvPicPr>
              <a:picLocks noRot="1" noChangeAspect="1" noEditPoints="1" noChangeArrowheads="1" noChangeShapeType="1"/>
            </xdr:cNvPicPr>
          </xdr:nvPicPr>
          <xdr:blipFill>
            <a:blip xmlns:r="http://schemas.openxmlformats.org/officeDocument/2006/relationships" r:embed="rId21"/>
            <a:stretch>
              <a:fillRect/>
            </a:stretch>
          </xdr:blipFill>
          <xdr:spPr>
            <a:xfrm>
              <a:off x="4956104" y="3517677"/>
              <a:ext cx="365266" cy="241746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7</xdr:col>
      <xdr:colOff>419100</xdr:colOff>
      <xdr:row>20</xdr:row>
      <xdr:rowOff>57150</xdr:rowOff>
    </xdr:from>
    <xdr:to>
      <xdr:col>8</xdr:col>
      <xdr:colOff>85725</xdr:colOff>
      <xdr:row>21</xdr:row>
      <xdr:rowOff>66675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22">
          <xdr14:nvContentPartPr>
            <xdr14:cNvPr id="14" name="Ink 19"/>
            <xdr14:cNvContentPartPr>
              <a14:cpLocks xmlns:a14="http://schemas.microsoft.com/office/drawing/2010/main" noRot="1" noChangeAspect="1" noEditPoints="1" noChangeArrowheads="1" noChangeShapeType="1"/>
            </xdr14:cNvContentPartPr>
          </xdr14:nvContentPartPr>
          <xdr14:nvPr macro=""/>
          <xdr14:xfrm>
            <a:off x="5410200" y="3524250"/>
            <a:ext cx="200025" cy="171450"/>
          </xdr14:xfrm>
        </xdr:contentPart>
      </mc:Choice>
      <mc:Fallback>
        <xdr:pic>
          <xdr:nvPicPr>
            <xdr:cNvPr id="14" name="Ink 19"/>
            <xdr:cNvPicPr>
              <a:picLocks noRot="1" noChangeAspect="1" noEditPoints="1" noChangeArrowheads="1" noChangeShapeType="1"/>
            </xdr:cNvPicPr>
          </xdr:nvPicPr>
          <xdr:blipFill>
            <a:blip xmlns:r="http://schemas.openxmlformats.org/officeDocument/2006/relationships" r:embed="rId23"/>
            <a:stretch>
              <a:fillRect/>
            </a:stretch>
          </xdr:blipFill>
          <xdr:spPr>
            <a:xfrm>
              <a:off x="5403582" y="3517642"/>
              <a:ext cx="213262" cy="184667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8</xdr:col>
      <xdr:colOff>381000</xdr:colOff>
      <xdr:row>20</xdr:row>
      <xdr:rowOff>76200</xdr:rowOff>
    </xdr:from>
    <xdr:to>
      <xdr:col>9</xdr:col>
      <xdr:colOff>9525</xdr:colOff>
      <xdr:row>21</xdr:row>
      <xdr:rowOff>114300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24">
          <xdr14:nvContentPartPr>
            <xdr14:cNvPr id="15" name="Ink 20"/>
            <xdr14:cNvContentPartPr>
              <a14:cpLocks xmlns:a14="http://schemas.microsoft.com/office/drawing/2010/main" noRot="1" noChangeAspect="1" noEditPoints="1" noChangeArrowheads="1" noChangeShapeType="1"/>
            </xdr14:cNvContentPartPr>
          </xdr14:nvContentPartPr>
          <xdr14:nvPr macro=""/>
          <xdr14:xfrm>
            <a:off x="5905500" y="3543300"/>
            <a:ext cx="219075" cy="200025"/>
          </xdr14:xfrm>
        </xdr:contentPart>
      </mc:Choice>
      <mc:Fallback>
        <xdr:pic>
          <xdr:nvPicPr>
            <xdr:cNvPr id="15" name="Ink 20"/>
            <xdr:cNvPicPr>
              <a:picLocks noRot="1" noChangeAspect="1" noEditPoints="1" noChangeArrowheads="1" noChangeShapeType="1"/>
            </xdr:cNvPicPr>
          </xdr:nvPicPr>
          <xdr:blipFill>
            <a:blip xmlns:r="http://schemas.openxmlformats.org/officeDocument/2006/relationships" r:embed="rId25"/>
            <a:stretch>
              <a:fillRect/>
            </a:stretch>
          </xdr:blipFill>
          <xdr:spPr>
            <a:xfrm>
              <a:off x="5899078" y="3536718"/>
              <a:ext cx="231920" cy="213189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5</xdr:col>
      <xdr:colOff>133350</xdr:colOff>
      <xdr:row>22</xdr:row>
      <xdr:rowOff>142875</xdr:rowOff>
    </xdr:from>
    <xdr:to>
      <xdr:col>10</xdr:col>
      <xdr:colOff>323850</xdr:colOff>
      <xdr:row>23</xdr:row>
      <xdr:rowOff>114300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26">
          <xdr14:nvContentPartPr>
            <xdr14:cNvPr id="16" name="Ink 21"/>
            <xdr14:cNvContentPartPr>
              <a14:cpLocks xmlns:a14="http://schemas.microsoft.com/office/drawing/2010/main" noRot="1" noChangeAspect="1" noEditPoints="1" noChangeArrowheads="1" noChangeShapeType="1"/>
            </xdr14:cNvContentPartPr>
          </xdr14:nvContentPartPr>
          <xdr14:nvPr macro=""/>
          <xdr14:xfrm>
            <a:off x="3457575" y="3933825"/>
            <a:ext cx="3562350" cy="133350"/>
          </xdr14:xfrm>
        </xdr:contentPart>
      </mc:Choice>
      <mc:Fallback>
        <xdr:pic>
          <xdr:nvPicPr>
            <xdr:cNvPr id="16" name="Ink 21"/>
            <xdr:cNvPicPr>
              <a:picLocks noRot="1" noChangeAspect="1" noEditPoints="1" noChangeArrowheads="1" noChangeShapeType="1"/>
            </xdr:cNvPicPr>
          </xdr:nvPicPr>
          <xdr:blipFill>
            <a:blip xmlns:r="http://schemas.openxmlformats.org/officeDocument/2006/relationships" r:embed="rId27"/>
            <a:stretch>
              <a:fillRect/>
            </a:stretch>
          </xdr:blipFill>
          <xdr:spPr>
            <a:xfrm>
              <a:off x="3451103" y="3927194"/>
              <a:ext cx="3575295" cy="146611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6</xdr:row>
      <xdr:rowOff>66675</xdr:rowOff>
    </xdr:from>
    <xdr:to>
      <xdr:col>9</xdr:col>
      <xdr:colOff>352425</xdr:colOff>
      <xdr:row>23</xdr:row>
      <xdr:rowOff>57150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19050</xdr:colOff>
      <xdr:row>6</xdr:row>
      <xdr:rowOff>38100</xdr:rowOff>
    </xdr:from>
    <xdr:to>
      <xdr:col>12</xdr:col>
      <xdr:colOff>0</xdr:colOff>
      <xdr:row>25</xdr:row>
      <xdr:rowOff>104775</xdr:rowOff>
    </xdr:to>
    <xdr:graphicFrame macro="">
      <xdr:nvGraphicFramePr>
        <xdr:cNvPr id="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152400</xdr:rowOff>
    </xdr:from>
    <xdr:to>
      <xdr:col>6</xdr:col>
      <xdr:colOff>523875</xdr:colOff>
      <xdr:row>16</xdr:row>
      <xdr:rowOff>85725</xdr:rowOff>
    </xdr:to>
    <xdr:pic>
      <xdr:nvPicPr>
        <xdr:cNvPr id="2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152400"/>
          <a:ext cx="2857500" cy="2524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28575</xdr:colOff>
      <xdr:row>1</xdr:row>
      <xdr:rowOff>19050</xdr:rowOff>
    </xdr:from>
    <xdr:to>
      <xdr:col>13</xdr:col>
      <xdr:colOff>114300</xdr:colOff>
      <xdr:row>17</xdr:row>
      <xdr:rowOff>0</xdr:rowOff>
    </xdr:to>
    <xdr:pic>
      <xdr:nvPicPr>
        <xdr:cNvPr id="3" name="Pictur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r="25133" b="12892"/>
        <a:stretch>
          <a:fillRect/>
        </a:stretch>
      </xdr:blipFill>
      <xdr:spPr bwMode="auto">
        <a:xfrm>
          <a:off x="4752975" y="180975"/>
          <a:ext cx="3743325" cy="2571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Sharpe2_ANOVA_w_simulation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ANOVA presentation"/>
      <sheetName val="Excel 1-way ANOVA"/>
      <sheetName val="JMP 1-way ANOVA"/>
      <sheetName val="Example"/>
      <sheetName val="Ex. Graph 1 "/>
      <sheetName val="Ex. Graph 2"/>
      <sheetName val="JMP 1"/>
      <sheetName val="JMP 2"/>
      <sheetName val="Simulation Graph"/>
      <sheetName val="Simulation ANOVA"/>
      <sheetName val="2 Factor Example"/>
      <sheetName val="2 factor graph"/>
    </sheetNames>
    <sheetDataSet>
      <sheetData sheetId="0"/>
      <sheetData sheetId="1"/>
      <sheetData sheetId="2"/>
      <sheetData sheetId="3"/>
      <sheetData sheetId="4"/>
      <sheetData sheetId="5">
        <row r="8">
          <cell r="A8">
            <v>1</v>
          </cell>
          <cell r="B8">
            <v>200</v>
          </cell>
        </row>
        <row r="9">
          <cell r="A9">
            <v>1</v>
          </cell>
          <cell r="B9">
            <v>208</v>
          </cell>
        </row>
        <row r="10">
          <cell r="A10">
            <v>1</v>
          </cell>
          <cell r="B10">
            <v>202</v>
          </cell>
        </row>
        <row r="11">
          <cell r="A11">
            <v>1</v>
          </cell>
          <cell r="B11">
            <v>189</v>
          </cell>
        </row>
        <row r="12">
          <cell r="A12">
            <v>1</v>
          </cell>
          <cell r="B12">
            <v>196</v>
          </cell>
        </row>
        <row r="13">
          <cell r="A13">
            <v>2</v>
          </cell>
          <cell r="B13">
            <v>207</v>
          </cell>
        </row>
        <row r="14">
          <cell r="A14">
            <v>2</v>
          </cell>
          <cell r="B14">
            <v>212</v>
          </cell>
        </row>
        <row r="15">
          <cell r="A15">
            <v>2</v>
          </cell>
          <cell r="B15">
            <v>205</v>
          </cell>
        </row>
        <row r="16">
          <cell r="A16">
            <v>2</v>
          </cell>
          <cell r="B16">
            <v>195</v>
          </cell>
        </row>
        <row r="17">
          <cell r="A17">
            <v>2</v>
          </cell>
          <cell r="B17">
            <v>201</v>
          </cell>
        </row>
        <row r="18">
          <cell r="A18">
            <v>3</v>
          </cell>
          <cell r="B18">
            <v>202</v>
          </cell>
        </row>
        <row r="19">
          <cell r="A19">
            <v>3</v>
          </cell>
          <cell r="B19">
            <v>198</v>
          </cell>
        </row>
        <row r="20">
          <cell r="A20">
            <v>3</v>
          </cell>
          <cell r="B20">
            <v>190</v>
          </cell>
        </row>
        <row r="21">
          <cell r="A21">
            <v>3</v>
          </cell>
          <cell r="B21">
            <v>186</v>
          </cell>
        </row>
        <row r="22">
          <cell r="A22">
            <v>3</v>
          </cell>
          <cell r="B22">
            <v>194</v>
          </cell>
        </row>
      </sheetData>
      <sheetData sheetId="6">
        <row r="8">
          <cell r="B8" t="str">
            <v>Appraiser C</v>
          </cell>
          <cell r="C8" t="str">
            <v>Appraiser B</v>
          </cell>
          <cell r="D8" t="str">
            <v>Appraiser A</v>
          </cell>
          <cell r="E8" t="str">
            <v>Group Mean</v>
          </cell>
        </row>
        <row r="9">
          <cell r="A9">
            <v>200</v>
          </cell>
          <cell r="D9">
            <v>1</v>
          </cell>
        </row>
        <row r="10">
          <cell r="A10">
            <v>208</v>
          </cell>
          <cell r="D10">
            <v>1</v>
          </cell>
        </row>
        <row r="11">
          <cell r="A11">
            <v>202</v>
          </cell>
          <cell r="D11">
            <v>1</v>
          </cell>
        </row>
        <row r="12">
          <cell r="A12">
            <v>189</v>
          </cell>
          <cell r="D12">
            <v>1</v>
          </cell>
        </row>
        <row r="13">
          <cell r="A13">
            <v>196</v>
          </cell>
          <cell r="D13">
            <v>1</v>
          </cell>
        </row>
        <row r="14">
          <cell r="A14">
            <v>199</v>
          </cell>
          <cell r="E14">
            <v>1.1499999999999999</v>
          </cell>
        </row>
        <row r="15">
          <cell r="A15">
            <v>207</v>
          </cell>
          <cell r="C15">
            <v>2</v>
          </cell>
        </row>
        <row r="16">
          <cell r="A16">
            <v>212</v>
          </cell>
          <cell r="C16">
            <v>2</v>
          </cell>
        </row>
        <row r="17">
          <cell r="A17">
            <v>205</v>
          </cell>
          <cell r="C17">
            <v>2</v>
          </cell>
        </row>
        <row r="18">
          <cell r="A18">
            <v>195</v>
          </cell>
          <cell r="C18">
            <v>2</v>
          </cell>
        </row>
        <row r="19">
          <cell r="A19">
            <v>201</v>
          </cell>
          <cell r="C19">
            <v>2</v>
          </cell>
        </row>
        <row r="20">
          <cell r="A20">
            <v>204</v>
          </cell>
          <cell r="E20">
            <v>2.15</v>
          </cell>
        </row>
        <row r="21">
          <cell r="A21">
            <v>202</v>
          </cell>
          <cell r="B21">
            <v>3</v>
          </cell>
        </row>
        <row r="22">
          <cell r="A22">
            <v>198</v>
          </cell>
          <cell r="B22">
            <v>3</v>
          </cell>
        </row>
        <row r="23">
          <cell r="A23">
            <v>190</v>
          </cell>
          <cell r="B23">
            <v>3</v>
          </cell>
        </row>
        <row r="24">
          <cell r="A24">
            <v>186</v>
          </cell>
          <cell r="B24">
            <v>3</v>
          </cell>
        </row>
        <row r="25">
          <cell r="A25">
            <v>194</v>
          </cell>
          <cell r="B25">
            <v>3</v>
          </cell>
        </row>
        <row r="26">
          <cell r="A26">
            <v>194</v>
          </cell>
          <cell r="E26">
            <v>3.15</v>
          </cell>
        </row>
      </sheetData>
      <sheetData sheetId="7"/>
      <sheetData sheetId="8"/>
      <sheetData sheetId="9">
        <row r="7">
          <cell r="C7" t="str">
            <v>Data</v>
          </cell>
          <cell r="D7" t="str">
            <v>Group Mean</v>
          </cell>
        </row>
        <row r="8">
          <cell r="B8">
            <v>37.975200793081243</v>
          </cell>
          <cell r="C8">
            <v>1</v>
          </cell>
        </row>
        <row r="9">
          <cell r="B9">
            <v>34.26224996094944</v>
          </cell>
          <cell r="C9">
            <v>1</v>
          </cell>
        </row>
        <row r="10">
          <cell r="B10">
            <v>52.022259156162846</v>
          </cell>
          <cell r="C10">
            <v>1</v>
          </cell>
        </row>
        <row r="11">
          <cell r="B11">
            <v>31.877897399784555</v>
          </cell>
          <cell r="C11">
            <v>1</v>
          </cell>
        </row>
        <row r="12">
          <cell r="B12">
            <v>59.226533504265944</v>
          </cell>
          <cell r="C12">
            <v>1</v>
          </cell>
        </row>
        <row r="13">
          <cell r="B13">
            <v>43.94891245847252</v>
          </cell>
          <cell r="C13">
            <v>1</v>
          </cell>
        </row>
        <row r="14">
          <cell r="B14">
            <v>42.956107866749534</v>
          </cell>
          <cell r="C14">
            <v>1</v>
          </cell>
        </row>
        <row r="15">
          <cell r="B15">
            <v>44.86705978460396</v>
          </cell>
          <cell r="C15">
            <v>1</v>
          </cell>
        </row>
        <row r="16">
          <cell r="B16">
            <v>52.742673146630523</v>
          </cell>
          <cell r="C16">
            <v>1</v>
          </cell>
        </row>
        <row r="17">
          <cell r="B17">
            <v>34.90975244906182</v>
          </cell>
          <cell r="C17">
            <v>1</v>
          </cell>
        </row>
        <row r="18">
          <cell r="B18">
            <v>48.457652177185352</v>
          </cell>
          <cell r="C18">
            <v>2</v>
          </cell>
        </row>
        <row r="19">
          <cell r="B19">
            <v>50.160684261873357</v>
          </cell>
          <cell r="C19">
            <v>2</v>
          </cell>
        </row>
        <row r="20">
          <cell r="B20">
            <v>40.526426831433881</v>
          </cell>
          <cell r="C20">
            <v>2</v>
          </cell>
        </row>
        <row r="21">
          <cell r="B21">
            <v>58.297991540315806</v>
          </cell>
          <cell r="C21">
            <v>2</v>
          </cell>
        </row>
        <row r="22">
          <cell r="B22">
            <v>49.309981193843178</v>
          </cell>
          <cell r="C22">
            <v>2</v>
          </cell>
        </row>
        <row r="23">
          <cell r="B23">
            <v>50.400953692240527</v>
          </cell>
          <cell r="C23">
            <v>2</v>
          </cell>
        </row>
        <row r="24">
          <cell r="B24">
            <v>61.754722276909909</v>
          </cell>
          <cell r="C24">
            <v>2</v>
          </cell>
        </row>
        <row r="25">
          <cell r="B25">
            <v>53.132005164186573</v>
          </cell>
          <cell r="C25">
            <v>2</v>
          </cell>
        </row>
        <row r="26">
          <cell r="B26">
            <v>65.532530675846658</v>
          </cell>
          <cell r="C26">
            <v>2</v>
          </cell>
        </row>
        <row r="27">
          <cell r="B27">
            <v>56.837147904989322</v>
          </cell>
          <cell r="C27">
            <v>2</v>
          </cell>
        </row>
        <row r="28">
          <cell r="B28">
            <v>58.112191138002856</v>
          </cell>
          <cell r="C28">
            <v>3</v>
          </cell>
        </row>
        <row r="29">
          <cell r="B29">
            <v>41.699628634882885</v>
          </cell>
          <cell r="C29">
            <v>3</v>
          </cell>
        </row>
        <row r="30">
          <cell r="B30">
            <v>66.272633491246907</v>
          </cell>
          <cell r="C30">
            <v>3</v>
          </cell>
        </row>
        <row r="31">
          <cell r="B31">
            <v>47.229101940124295</v>
          </cell>
          <cell r="C31">
            <v>3</v>
          </cell>
        </row>
        <row r="32">
          <cell r="B32">
            <v>43.206806621809157</v>
          </cell>
          <cell r="C32">
            <v>3</v>
          </cell>
        </row>
        <row r="33">
          <cell r="B33">
            <v>40.731810846095115</v>
          </cell>
          <cell r="C33">
            <v>3</v>
          </cell>
        </row>
        <row r="34">
          <cell r="B34">
            <v>41.096815272773242</v>
          </cell>
          <cell r="C34">
            <v>3</v>
          </cell>
        </row>
        <row r="35">
          <cell r="B35">
            <v>50.16275555173651</v>
          </cell>
          <cell r="C35">
            <v>3</v>
          </cell>
        </row>
        <row r="36">
          <cell r="B36">
            <v>40.934927818889335</v>
          </cell>
          <cell r="C36">
            <v>3</v>
          </cell>
        </row>
        <row r="37">
          <cell r="B37">
            <v>47.909558765868432</v>
          </cell>
          <cell r="C37">
            <v>3</v>
          </cell>
        </row>
        <row r="38">
          <cell r="B38">
            <v>55.632442759791729</v>
          </cell>
          <cell r="C38">
            <v>4</v>
          </cell>
        </row>
        <row r="39">
          <cell r="B39">
            <v>44.390759763477185</v>
          </cell>
          <cell r="C39">
            <v>4</v>
          </cell>
        </row>
        <row r="40">
          <cell r="B40">
            <v>69.552916216549619</v>
          </cell>
          <cell r="C40">
            <v>4</v>
          </cell>
        </row>
        <row r="41">
          <cell r="B41">
            <v>57.729911305731896</v>
          </cell>
          <cell r="C41">
            <v>4</v>
          </cell>
        </row>
        <row r="42">
          <cell r="B42">
            <v>54.866853681447445</v>
          </cell>
          <cell r="C42">
            <v>4</v>
          </cell>
        </row>
        <row r="43">
          <cell r="B43">
            <v>44.423348749201345</v>
          </cell>
          <cell r="C43">
            <v>4</v>
          </cell>
        </row>
        <row r="44">
          <cell r="B44">
            <v>63.734685389958784</v>
          </cell>
          <cell r="C44">
            <v>4</v>
          </cell>
        </row>
        <row r="45">
          <cell r="B45">
            <v>63.221932175070705</v>
          </cell>
          <cell r="C45">
            <v>4</v>
          </cell>
        </row>
        <row r="46">
          <cell r="B46">
            <v>50.998264360728953</v>
          </cell>
          <cell r="C46">
            <v>4</v>
          </cell>
        </row>
        <row r="47">
          <cell r="B47">
            <v>44.595305777739512</v>
          </cell>
          <cell r="C47">
            <v>4</v>
          </cell>
        </row>
        <row r="48">
          <cell r="B48">
            <v>43.478864651976238</v>
          </cell>
          <cell r="D48">
            <v>0.85</v>
          </cell>
        </row>
        <row r="49">
          <cell r="B49">
            <v>53.441009571882454</v>
          </cell>
          <cell r="D49">
            <v>1.85</v>
          </cell>
        </row>
        <row r="50">
          <cell r="B50">
            <v>47.735623008142873</v>
          </cell>
          <cell r="D50">
            <v>2.85</v>
          </cell>
        </row>
        <row r="51">
          <cell r="B51">
            <v>54.914642017969719</v>
          </cell>
          <cell r="D51">
            <v>3.85</v>
          </cell>
        </row>
      </sheetData>
      <sheetData sheetId="10"/>
      <sheetData sheetId="11"/>
      <sheetData sheetId="12">
        <row r="1">
          <cell r="B1" t="str">
            <v>Appraiser A</v>
          </cell>
          <cell r="C1" t="str">
            <v>Appraiser B</v>
          </cell>
          <cell r="D1" t="str">
            <v>Appraiser C</v>
          </cell>
        </row>
        <row r="2">
          <cell r="A2">
            <v>1</v>
          </cell>
          <cell r="B2">
            <v>200</v>
          </cell>
          <cell r="C2">
            <v>207</v>
          </cell>
          <cell r="D2">
            <v>202</v>
          </cell>
        </row>
        <row r="3">
          <cell r="A3">
            <v>2</v>
          </cell>
          <cell r="B3">
            <v>208</v>
          </cell>
          <cell r="C3">
            <v>212</v>
          </cell>
          <cell r="D3">
            <v>198</v>
          </cell>
        </row>
        <row r="4">
          <cell r="A4">
            <v>3</v>
          </cell>
          <cell r="B4">
            <v>202</v>
          </cell>
          <cell r="C4">
            <v>205</v>
          </cell>
          <cell r="D4">
            <v>190</v>
          </cell>
        </row>
        <row r="5">
          <cell r="A5">
            <v>4</v>
          </cell>
          <cell r="B5">
            <v>189</v>
          </cell>
          <cell r="C5">
            <v>195</v>
          </cell>
          <cell r="D5">
            <v>186</v>
          </cell>
        </row>
        <row r="6">
          <cell r="A6">
            <v>5</v>
          </cell>
          <cell r="B6">
            <v>196</v>
          </cell>
          <cell r="C6">
            <v>201</v>
          </cell>
          <cell r="D6">
            <v>194</v>
          </cell>
        </row>
      </sheetData>
    </sheetDataSet>
  </externalBook>
</externalLink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ax="24576" units="in"/>
          <inkml:channel name="Y" type="integer" max="18432" units="in"/>
          <inkml:channel name="F" type="integer" max="255" units="dev"/>
        </inkml:traceFormat>
        <inkml:channelProperties>
          <inkml:channelProperty channel="X" name="resolution" value="2540.15503" units="1/in"/>
          <inkml:channelProperty channel="Y" name="resolution" value="2540.24268" units="1/in"/>
          <inkml:channelProperty channel="F" name="resolution" value="INF" units="1/dev"/>
        </inkml:channelProperties>
      </inkml:inkSource>
      <inkml:timestamp xml:id="ts0" timeString="2016-11-09T23:02:23.975"/>
    </inkml:context>
    <inkml:brush xml:id="br0">
      <inkml:brushProperty name="width" value="0.03528" units="cm"/>
      <inkml:brushProperty name="height" value="0.03528" units="cm"/>
      <inkml:brushProperty name="color" value="#548DD4"/>
      <inkml:brushProperty name="fitToCurve" value="1"/>
      <inkml:brushProperty name="ignorePressure" value="1"/>
    </inkml:brush>
  </inkml:definitions>
  <inkml:trace contextRef="#ctx0" brushRef="#br0">0 2602 4,'4'-10'11,"-4"10"-1,10-22-1,-4 11-2,1-3 1,0 2-2,1-4 0,1 7 0,-3-1-2,-6 10 1,13-17 0,-13 17 1,14-18-1,-14 18 0,13-17 0,-13 17-1,17-21 0,-7 10-1,-3-1 0,3 3-2,-1-4 1,2 1-1,-1-1 1,1-3-1,0 1 1,1-2-1,-1-2 1,2 2-1,-1-6 1,3 2-1,-3-4 1,2 4-1,-2-2 0,1 2-1,2-1 1,-3 2 1,1-1-2,0 1 2,4-1-3,-1-1 2,4 0-2,-2 0 2,4-2-1,-2-1 0,3-1 0,0 1 0,-3-2 0,4 0 1,-3 0 0,1 0 0,-2 1 0,0 2 0,-2-3 0,0 5 0,-2 2 0,1 0 0,-4-1 0,0 5-1,0-4 1,2 1 0,-4 3-1,2-1 1,3-2 0,-2 0-1,1 1 1,3-1-1,0-1 1,0 2-1,1-2 0,1 0 1,0-2-1,2 0 1,0 3 0,-1-3 0,-1 0-1,2 2 1,1-3-1,2 1 1,-1 0-1,2-2 0,0 0 0,3-3 0,1 1 1,-3-2-1,2 2 0,-2-1 0,4 0 0,0-1 0,1 1 0,-1 2 0,2-1 1,-1 2-1,0-1 0,0 2 0,-2 1 0,0 0 0,-2 3 0,-2-3 0,1 1 0,-1 2 1,1-1-1,3-1 1,-4 3-2,1-3 2,0 1-1,0 3 0,3-2 0,-2 2 0,-2-1-1,2 2 1,0-3 0,2 1 0,1-2 0,-1 1 0,1 0 1,2-2-1,-1 1 0,1 1-1,-1-1 2,0 0-1,-1 6 0,2-4 0,0 3 0,-4 0 0,2 2 0,2-1 0,0-1 0,-1 0 0,1 2 1,0-3-1,2 5 0,1-1 0,-2-1 0,0 3 0,2-2 0,-1 2 0,1 2 0,2 0 0,-2 0 0,-2 3 0,3-1 0,-2 4 0,-1-3 0,-1 2 0,1-1 0,1 2 0,0 1 2,-2 0-2,0-1 0,0 1 0,2 4 0,0-2 0,-2 1 0,0 1 0,3 3 0,-3-2 1,2 2-1,-1-1 0,0 1 0,-2 1 0,1 0 0,0 2 1,0 0-1,0-2 0,2 1 0,-2-1 1,-1 1-1,3-2 1,-3 1-1,1-2 0,-1 1 1,1 0-1,-3 2 1,1-1 0,-2 1-1,2 2 0,0-4 1,-1 5-1,-2-1 1,2-1-1,0-1 0,-1 2 1,-2-3-1,0 3 1,2 1-1,-1-3 1,-3 2 0,-1 1-1,2 0 1,-2 1-1,1-1 1,0 1-1,2-3 0,-4 4 1,4-2-1,-3 0 0,2 0 0,0-1 1,-1 0-1,-1 2 0,3-2 0,1 0 1,-1-1-1,2 0 0,-2 1 0,5-1 0,-2-1 1,0 1-1,1-2 0,-2 1 0,4 0 1,-3 1-1,1 0 1,-1-2-1,2 5 0,1-2 0,-1-1 0,-1 0 0,1 0-1,-1 0 1,4-2 0,-2 1-1,-3-2 1,3-1 0,-2 0 0,1 1 0,2 2 0,1 1 0,-1-1 0,1-1 0,0 1 1,1-1-1,-3 3 0,0 0 0,0 1 0,-2-3 0,2 4 0,-1-4 0,-2 3 0,0-2 0,2 2 0,-1-1 0,0 0 1,2-1-1,-3 1 0,0 0 0,2 1 0,-1 0 1,1-2-1,2 0 0,1 1 0,-2 0 0,-1-2 0,1 1 0,-2 2 0,1-2 0,-2 3 0,0 0 1,0 2-1,1-1 0,1 0 0,0 2 0,2-1 0,-1 1 1,-1-1-1,2 1 0,-1-1 0,0 2 0,0-3 1,0 0-1,0 2 0,1 0 0,2-4 1,-2 5-1,0-4 0,1 2-1,-2 0 1,5 0-1,-5 1 1,0-1 0,0 0 0,0-2-1,1 2 1,-1 1 0,-1-4 0,-1 3 0,1-3 0,-1 3 0,0-2 0,0 1 0,1-1 0,-5 0 0,5-1 0,1 0 0,-3-1 1,3 1-1,-1-1 0,2 1 0,-3-2 0,1 1 0,-2-2 0,-1 2 0,0-1 0,2-3 0,-3 2 0,2-3 0,0 0 0,1 1 0,-1-1 0,-2 2 0,4-1-1,-3 3 1,1-2 0,-2 3 0,1 1 0,0 0 0,4-2 1,1 0-1,-5 2 0,3-3 0,-1 2 0,-1 0 0,3-2 0,-3 0 0,-3-1 0,2 3 0,-1-2 0,-1-1 0,-1-2 0,1 2 0,-2-2 0,2 1 0,-2 1 0,1-1 1,-1 1-2,0 1 1,-2-2 0,4 0 0,-3 3 0,3-4 0,-2 3 0,1 1 0,1-3 0,-1 2 0,2-1 0,-2-1 1,1 3-1,-3-1 0,2-2 0,1 4 0,-3 0 0,-1-1 0,-1 1 0,0 0-1,0-1 2,3 2-1,-2-2 1,0-2-2,1 0 2,-2 2-2,1-2 1,0-2 1,-1 1-1,0 1 0,-2 0 0,0 1 0,1-2 0,-1-1 0,3-1-1,-3 4 1,1-2 0,-3-2 0,2 1 0,1-2 0,-3 1 0,0 2 0,-1-2 0,1 0 1,1 2-1,-2-4 0,3 4 0,-4-2 0,2 2 0,-1-1 0,-1 1 0,1-1 0,1 1 0,-1 3 0,0-3 0,0 2 0,1 0 0,1 3 0,1-1 0,0-2 0,1 2 0,0-2 0,0 0 0,1 1 1,-1 0-1,1-4 0,-3 4 0,1-3 0,-2 1 0,3 0 0,-3 1 0,-2-2 0,1 2-1,-2 0 2,1-2-1,-1 0-1,1 0 1,-3-2 0,0-2 0,0 0 0,1 0 0,1-1 0,-1-1 1,2 0-1,-2 0 0,3 0 0,-2 0 0,2-1 0,-3 1 0,-1 0 0,0-1 0,3 1 0,-5-1 0,2 0 0,0 0 0,1 0 0,-2 1 0,-1-2 0,2 2 0,0 1 0,-2-1 0,1 1 0,-1 0 0,2 0 0,0-1 1,0 0-1,0 1 0,0 0 0,1 0 0,-1 2 1,0 0-1,0 0 0,4 0 0,-4 3 0,4-1 0,1 1 0,1 0 0,1-2 0,0 1 0,3 0 0,-2-2 0,2 3-1,-1-3 2,-1 0-1,0 2 0,2-1 0,-3-2 0,0 4 0,-3-2 0,1 2 0,0-1-1,-2 0 1,-1-1 0,1 2 0,-2-1 0,1 0 0,-2 1 0,0 0-1,0 2 2,0-2-1,1 0 0,0 1 0,0 0 0,1 1 0,1 0 0,1-1 1,0 1-1,1 0 1,0-4-1,-2 7 1,3-2-1,-3-1 0,0-2 0,0 2-1,-2-2 1,1-1 0,-1 2 0,0-7 0,-1 2 0,0-1-1,0 0 1,0-1 0,1 1 0,-1-1 0,0 0 0,0 1-1,2 1 1,-2-1 0,3 0 0,-6-1 0,3 3 1,-1-2-1,0 2 0,-1-2 0,2 1 0,-1-1 0,1 2 0,4-1 0,-3 0 0,3 1 0,1-2 0,-1 1 0,3 0 0,0 2 0,-2-3 0,2 2-1,0-1 1,0 0 0,1 1 1,1-4-1,0-2 1,1 1-1,-1 1 1,3-4-1,-3 0 1,1-1-1,-3 1 0,0 1 0,0 0 0,-1 1-1,-1-1 1,-1 1 0,2 0-1,-2-5 1,4 3 0,-2 3 0,1-5 0,-3 0 0,7-1 0,-5 2 1,5-2-1,-5 4 0,5 1 0,-5-5 0,1 4 0,-2 2 0,-1 0 0,2 1 0,-4 2 0,1-2 0,-3 2 0,3-2 0,-3 2 0,0 0-1,0-1 1,1 2 0,2-2 1,-3 1 0,4 1 1,1-2-1,-5 1 0,2 0 0,0 2 0,-4-1 0,-2-2-1,-9 0 0,16 15 0,-16-15-1,12 13 1,-12-13-1,7 13 1,-7-13 0,6 10 0,-6-10-1,0 0 2,0 0-1,0 0 0,0 0 0,0 0 0,0 0 0,0 0 0,0 0 0,0 0 0,0 0 0,0 0 0,0 0 0,0 0 0,0 0 0,0 0 0,0 0 0,0 0 0,0 0 0,0 0 0,0 0 0,0 0 0,0 0 0,0 0 0,0 0 0,0 0 0,0 0 0,0 0 0,0 0 0,0 0 0,0 0 0,0 0 0,0 0 0,0 0 0,-3 10 0,3-10 0,0 0 0,0 0 0,0 0 0,0 0 0,0 0 0,0 0 0,0 0 0,0 0 0,0 0 0,0 0 0,-11-3-2,11 3-3,-16-11-35,11-3 2,-5-3-2,-4-10 1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24576" units="in"/>
          <inkml:channel name="Y" type="integer" max="18432" units="in"/>
          <inkml:channel name="F" type="integer" max="255" units="dev"/>
        </inkml:traceFormat>
        <inkml:channelProperties>
          <inkml:channelProperty channel="X" name="resolution" value="2540.15503" units="1/in"/>
          <inkml:channelProperty channel="Y" name="resolution" value="2540.24268" units="1/in"/>
          <inkml:channelProperty channel="F" name="resolution" value="INF" units="1/dev"/>
        </inkml:channelProperties>
      </inkml:inkSource>
      <inkml:timestamp xml:id="ts0" timeString="2016-11-09T23:02:24.014"/>
    </inkml:context>
    <inkml:brush xml:id="br0">
      <inkml:brushProperty name="width" value="0.03528" units="cm"/>
      <inkml:brushProperty name="height" value="0.03528" units="cm"/>
      <inkml:brushProperty name="color" value="#9C4A09"/>
      <inkml:brushProperty name="fitToCurve" value="1"/>
      <inkml:brushProperty name="ignorePressure" value="1"/>
    </inkml:brush>
  </inkml:definitions>
  <inkml:trace contextRef="#ctx0" brushRef="#br0">83 84 2,'0'0'22,"0"0"-1,0 0-5,0 0-3,0 0-1,0 0-2,-10 9-1,11 2-2,-4 0-1,3 7 0,-5 2-2,4 7 0,-3 5-1,-1 4-1,1 3-1,-2 4 0,1-4-1,-2 2 1,0-2-1,0-1 1,3-8-2,-5-8-2,8-6-24,-2 3-3,3-19 2,-3 12-1</inkml:trace>
  <inkml:trace contextRef="#ctx0" brushRef="#br0" timeOffset="1">61 166 1,'14'-12'23,"-11"-11"-1,13 7-5,-4-1-5,5-1-1,1 1-6,1 0-1,1 3-3,0 1 1,0 4-2,-2 2 1,-1 4 0,-4 3 1,-2 6 0,-4 4 0,-2 5 1,-7 4 0,-1 4 0,-6 2-1,0 2 1,-6 1-1,-1 0 0,-2-2-1,-1-2 1,0-3-1,1-5 0,4-3 0,-1-4-1,1-3 1,2-2-1,2-5 1,10 1-1,-14-9 0,14 9 0,-11-13 1,11 13-1,-4-12 1,4 12-1,-2-10 1,2 10-1,0 0 0,0 0 1,14 13 0,-14-13-1,13 18 1,-4-5 0,0 3 0,-1-2 0,1-2 0,2 5 0,-4-1-1,3 1 1,-4-1 0,2 0 0,-2-1-1,0 0-1,-1 0-3,-4-5-19,-1-10-5,3 22-3,-3-22 2</inkml:trace>
  <inkml:trace contextRef="#ctx0" brushRef="#br0" timeOffset="2">402 396 20,'0'0'23,"0"0"-4,0 0-5,0 0-2,0 0-6,0 0-2,0 0-1,0 0 0,0 0 0,0 0 0,10-11 0,-10 11 0,8-11 1,-8 11 1,8-15-1,-8 15 0,6-20-1,-3 8 0,-3 1-1,3 0 0,-3-3-1,0 5 0,-1 0 0,1 9 0,-5-10-1,5 10 1,0 0-1,-10 0 0,10 0 1,-11 10-1,11-10 0,-14 14 1,8-4-1,-2 0 1,8-10 0,-12 22 0,12-22 0,-8 19 0,4-10-1,2 2 1,0-1 0,2-1-1,-1 1 0,2 0 1,-1-10-1,2 16 0,-2-16 0,4 16 0,-4-16 0,8 17 0,-8-17 0,11 15 0,-11-15 0,16 16 0,-16-16 0,19 13 1,-9-9-1,0-1 0,1-1 0,0-1 1,1-1-1,-1-2-1,0 1-2,-11 1-12,11-10-15,-1 10-2,-10 0 1,0 0-1</inkml:trace>
  <inkml:trace contextRef="#ctx0" brushRef="#br0" timeOffset="3">673 381 6,'0'0'23,"0"0"-2,0 0-3,0 0 0,0 0-2,10 3-3,-10-3-2,4 11-2,-4-11-3,3 18-1,-3-7-2,1 7 0,-1-4-2,2 5 1,-2-3-1,0 4 0,-2-1 0,1-4 0,-4 0 1,2 0-1,-4-2 1,2-1-1,5-12 0,-14 17 0,14-17 0,-15 8-1,15-8 2,-14-2-2,14 2 0,-13-16 0,9 4-3,-1-1-1,7 2-18,-3 0-10,-3-3-1,5 3 0</inkml:trace>
  <inkml:trace contextRef="#ctx0" brushRef="#br0" timeOffset="4">730 174 14,'0'0'29,"0"0"0,0 0-1,-9 18-8,9-18-5,-4 11-5,4-11-4,-4 11-2,4-11-2,0 0-1,0 0 0,0 0-2,0 0-1,0 0-16,0 0-12,0 0-2,0 0 0,14-5 1</inkml:trace>
  <inkml:trace contextRef="#ctx0" brushRef="#br0" timeOffset="5">905 327 17,'0'0'17,"10"10"-3,-10-10 1,13 7-1,-13-7 0,13 2-2,-13-2-1,13-3-1,-13 3-1,10-7-2,-10 7-1,7-12-2,-7 12-1,3-14-1,-3 14 0,1-16-1,-2 6 0,1 10 0,-3-15 0,3 15-1,0 0 0,-9-9 0,9 9 0,0 0 1,-11 5-1,11-5 0,-9 13-1,9-13 2,-8 17-1,6-7 0,-1 1 0,2 2 0,-1-2 0,4 0 0,-2-1 0,1 1 0,1-1 0,-2-10 0,8 18 0,-8-18 0,9 15 0,-9-15-1,6 14 0,-6-14 0,0 0-2,0 0-3,17 13-11,-17-13-15,0 0 1,16-3-1,-16 3 2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24576" units="in"/>
          <inkml:channel name="Y" type="integer" max="18432" units="in"/>
          <inkml:channel name="F" type="integer" max="255" units="dev"/>
        </inkml:traceFormat>
        <inkml:channelProperties>
          <inkml:channelProperty channel="X" name="resolution" value="2540.15503" units="1/in"/>
          <inkml:channelProperty channel="Y" name="resolution" value="2540.24268" units="1/in"/>
          <inkml:channelProperty channel="F" name="resolution" value="INF" units="1/dev"/>
        </inkml:channelProperties>
      </inkml:inkSource>
      <inkml:timestamp xml:id="ts0" timeString="2016-11-09T23:02:24.020"/>
    </inkml:context>
    <inkml:brush xml:id="br0">
      <inkml:brushProperty name="width" value="0.03528" units="cm"/>
      <inkml:brushProperty name="height" value="0.03528" units="cm"/>
      <inkml:brushProperty name="color" value="#9C4A09"/>
      <inkml:brushProperty name="fitToCurve" value="1"/>
      <inkml:brushProperty name="ignorePressure" value="1"/>
    </inkml:brush>
  </inkml:definitions>
  <inkml:trace contextRef="#ctx0" brushRef="#br0">75 277 14,'0'0'25,"7"-10"0,-7 10-8,0 0-2,0 0-4,-14-13-2,14 13-2,-11 1-2,11-1-1,-12 9 1,6 0-1,6-9-1,-12 24-1,4-12 0,3 3 0,-1 0-1,3 0 0,-1-2-1,3-1 1,1 0-1,0-1 0,0-11 0,4 17 0,-4-17 0,10 14 0,-10-14 0,12 12 0,-2-8 0,-1 2 0,3-6 1,1 1-1,1-3 0,-1-3-3,6-1-24,-3 2-4,-6-5 0,2 4-1</inkml:trace>
  <inkml:trace contextRef="#ctx0" brushRef="#br0" timeOffset="1">403 4 1,'4'-10'24,"-4"10"2,0 0-7,0 0 0,8 12-2,-8-12-2,-2 13-2,2-13-1,-4 22-4,-5-7-2,8 9-2,-8-3-2,6 4 0,-4 3-2,4-1 2,-4 3-1,4-1-1,0-2 0,-1 0 0,1-1 0,1 0 0,-3-1 0,2 0-1,0-4-1,-3-6-1,6 5-10,-8-7-19,8-13 0,0 0-2,-11 1 2</inkml:trace>
  <inkml:trace contextRef="#ctx0" brushRef="#br0" timeOffset="2">231 171 10,'-1'-10'26,"13"9"1,-12 1-5,8-11-8,2 11-2,-10 0-3,14 0-3,-14 0-2,20 7-2,-10-3-1,3 2 0,-2-2 0,6 2 0,-5-2 0,8-1-1,-4-3 1,3-3 0,1 0 0,0-4-3,5-6-26,2 8-2,-11-8 1,7 8-1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24576" units="in"/>
          <inkml:channel name="Y" type="integer" max="18432" units="in"/>
          <inkml:channel name="F" type="integer" max="255" units="dev"/>
        </inkml:traceFormat>
        <inkml:channelProperties>
          <inkml:channelProperty channel="X" name="resolution" value="2540.15503" units="1/in"/>
          <inkml:channelProperty channel="Y" name="resolution" value="2540.24268" units="1/in"/>
          <inkml:channelProperty channel="F" name="resolution" value="INF" units="1/dev"/>
        </inkml:channelProperties>
      </inkml:inkSource>
      <inkml:timestamp xml:id="ts0" timeString="2016-11-09T23:02:24.023"/>
    </inkml:context>
    <inkml:brush xml:id="br0">
      <inkml:brushProperty name="width" value="0.03528" units="cm"/>
      <inkml:brushProperty name="height" value="0.03528" units="cm"/>
      <inkml:brushProperty name="color" value="#9C4A09"/>
      <inkml:brushProperty name="fitToCurve" value="1"/>
      <inkml:brushProperty name="ignorePressure" value="1"/>
    </inkml:brush>
  </inkml:definitions>
  <inkml:trace contextRef="#ctx0" brushRef="#br0">95 10 39,'0'0'30,"0"0"1,0 0-10,0 0-4,3 9-5,1 9-3,-9-4-2,6 13 1,-7-1-3,2 10-1,-4 0-2,2 5 0,-4-2-2,1-1 1,2 0 0,-3-3-1,2-4 0,1-2 0,2-5-2,-4-7-1,9 6-9,-9-13-25,9-10 3,0 0-2,0 0 2</inkml:trace>
  <inkml:trace contextRef="#ctx0" brushRef="#br0" timeOffset="1">114 230 19,'0'0'29,"18"1"0,-18-1 0,21-5-14,-1 6-5,-3-7-5,5 6-2,-4-3-4,-1-3-12,-4-1-15,5 7-2,-8-9 0,2 9 1</inkml:trace>
  <inkml:trace contextRef="#ctx0" brushRef="#br0" timeOffset="2">375 1 42,'0'0'33,"-4"-10"0,4 10-7,0 0-10,0 0-5,-2 18-2,-8-9-4,3 7-1,-3 4-2,0 8 0,0 3 0,0 5 0,-4 2-1,7 2 0,0 0 0,2 1 0,1-4-1,-1-1 1,3-4-1,1-5 0,1-3 0,1-6 0,0-2-1,-1-16-3,7 24-11,-7-24-22,0 0 3,0 0-3,0 0 2</inkml:trace>
  <inkml:trace contextRef="#ctx0" brushRef="#br0" timeOffset="3">482 367 30,'0'0'31,"0"0"1,0 0-7,0 0-7,0 0-6,-1 20-5,1-20-4,-7 22-1,1-7-1,5 1-1,-2 2 1,2-1 0,2 2 0,0-3-2,2-3 2,3-2-3,-6-11 3,15 11-2,-4-11 1,0-3 0,2-7-1,0 1 2,1-8-1,3 2 1,-4-6-2,-2 0 2,1-1-1,-5-3 0,-6 1 1,-1 1-1,-6 1 0,-4 4 1,-2 6-1,-3 2 0,-3 7 0,2 4-1,-1 9-7,-1 5-24,2-5 1,4 7-3,-2-5 2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24576" units="in"/>
          <inkml:channel name="Y" type="integer" max="18432" units="in"/>
          <inkml:channel name="F" type="integer" max="255" units="dev"/>
        </inkml:traceFormat>
        <inkml:channelProperties>
          <inkml:channelProperty channel="X" name="resolution" value="2540.15503" units="1/in"/>
          <inkml:channelProperty channel="Y" name="resolution" value="2540.24268" units="1/in"/>
          <inkml:channelProperty channel="F" name="resolution" value="INF" units="1/dev"/>
        </inkml:channelProperties>
      </inkml:inkSource>
      <inkml:timestamp xml:id="ts0" timeString="2016-11-09T23:02:24.027"/>
    </inkml:context>
    <inkml:brush xml:id="br0">
      <inkml:brushProperty name="width" value="0.03528" units="cm"/>
      <inkml:brushProperty name="height" value="0.03528" units="cm"/>
      <inkml:brushProperty name="color" value="#9C4A09"/>
      <inkml:brushProperty name="fitToCurve" value="1"/>
      <inkml:brushProperty name="ignorePressure" value="1"/>
    </inkml:brush>
  </inkml:definitions>
  <inkml:trace contextRef="#ctx0" brushRef="#br0">9906 361 0,'0'0'9,"0"0"-7,-12-10 1,12 10 2,-14-10 2,14 10 2,-18-11 1,7 4 1,11 7 0,-22-5 0,12 1-2,-2 2-2,2 0-3,-2 0-1,2 2-1,-1-2 0,1 2-1,0-2 1,10 2 0,-19-3 1,19 3-1,-20-2 1,11 0-1,-2-3 0,-1 2 0,-1-2-1,1 3 0,-3-1 0,-2-1-1,0 0 0,-1 1 0,-5-2 1,0 2-1,-7-3 0,0 0 0,-3-2 0,-7 2 0,-3-1 0,-1-1-1,-5 4 1,-2-2 0,-1 2-1,-1 2 1,-3 0-1,0 2 1,1 0-1,-3 0 0,2 0 0,-1 2 0,1 0 0,1-2 0,-1 2 0,3-2 0,0 1 0,-1-2 1,3 1 0,1-2 0,-3 2 0,2 0 0,-4 1 1,4 1-1,-2 2 0,0-2 0,-2 2 0,1 2 0,1-2 0,1 1 1,-1-3-1,1 0 0,0 1 1,1-2-1,2-1 0,-1 0 1,-1-1-1,0-1 0,-1 0 1,2 0 0,0-3-1,-2 1 1,2-1 0,0 2 0,-1-1 0,-1 3 0,-3-2 1,4 2-1,-6 2 0,3 1 0,-3 0 1,0 0-1,0-2 0,-2 3 0,-2-3 1,3 1-1,-3-3 0,0 2 1,-4-4 0,2-1 0,-3 0 1,3-4-1,-3 0 0,0 2 1,-5-2-2,7 1 1,-2 1-1,1 3 1,1-1-2,-1 5 1,-1 5-1,3-4 0,1 7-1,2-3 1,0 2 0,0-3-1,-1 3 1,5 0-1,1-3 1,1 4 0,1-5 0,-3 5 0,3-5 1,0 2-1,3-1 0,2 1 0,0-2 1,3-1-1,1-1 0,1 1 0,0-2 0,2 0 0,2 0 0,1-3 0,1-1 0,-1-1 0,1 2 0,0-3 0,1 2 0,0 0 0,-3 0 0,1 1 0,-2 4 0,-2-1 0,1 2 0,2 2 0,-2 2 0,-2 2 0,0-1-1,0 3 1,1-2 0,1 2 0,0-2 0,-1-1 0,1 1 0,-1-1 0,0-1 0,1 2 0,1-3 0,-1 1 0,0-3 0,1-2 0,0-1 0,3 0 0,-2-2 0,0-2 0,-2 0 0,1-2 0,0-1 0,-4 2 0,4-3 0,-2 3 0,-1-2 0,0 4 0,2 0 0,-2 0 0,0 2 0,0 1-1,0 1 1,2-1 0,1 2 0,0 0 1,-3-2-1,4 2 0,1-4 0,0 0 0,2 0 0,-2-1 0,1-1 0,-3-3 0,3 0 0,0-2 0,-1-1 0,-3 0 1,1 3-1,-2-2 1,2 0-1,2 2 1,0 0-2,4-1 2,-3 0-2,1 1 1,3-1-1,0-2 1,0 1-1,-1-1 1,4 0 0,-3 0 0,-2 0 0,3 0 0,2 1 0,-6-2 0,3 1 0,-2 0 0,2 3 0,-1-1 0,1 2 0,0 1 0,1 2 0,3 1 0,0 0 0,2 2 0,1-2 0,3 2 0,0 2 0,0-1 0,0 0 0,0 1 0,-2 0 0,3 4 0,-1-2 0,0 2 0,0-1 0,0 2 0,3-1 0,-1 2 0,2-2 0,-2-1 0,4 0 0,-3 0 1,3-2-1,-1 1 0,0 0 0,-1 0 1,-1-2-1,3 2 1,-3-2-1,-3 2 0,3-2 0,-3 0 0,0 0 1,0-1-1,-1 0 0,1 0 1,0-2-1,1 1 1,0-1-1,2 1 2,3-2-1,-3 0-1,-1 0 1,3-1-1,1-1 1,2 3-1,3-2 0,1 0 0,11 3-3,-16-6-7,16 6-24,0 0-1,0 0-1,5-12 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ax="24576" units="in"/>
          <inkml:channel name="Y" type="integer" max="18432" units="in"/>
          <inkml:channel name="F" type="integer" max="255" units="dev"/>
        </inkml:traceFormat>
        <inkml:channelProperties>
          <inkml:channelProperty channel="X" name="resolution" value="2540.15503" units="1/in"/>
          <inkml:channelProperty channel="Y" name="resolution" value="2540.24268" units="1/in"/>
          <inkml:channelProperty channel="F" name="resolution" value="INF" units="1/dev"/>
        </inkml:channelProperties>
      </inkml:inkSource>
      <inkml:timestamp xml:id="ts0" timeString="2016-11-09T23:02:23.976"/>
    </inkml:context>
    <inkml:brush xml:id="br0">
      <inkml:brushProperty name="width" value="0.03528" units="cm"/>
      <inkml:brushProperty name="height" value="0.03528" units="cm"/>
      <inkml:brushProperty name="fitToCurve" value="1"/>
      <inkml:brushProperty name="ignorePressure" value="1"/>
    </inkml:brush>
  </inkml:definitions>
  <inkml:trace contextRef="#ctx0" brushRef="#br0">60 68 4,'-1'12'22,"1"-12"-4,0 0-4,0 0-1,0 0-2,-8 11 0,8-11-3,0 0-1,-10 12 0,10-2-1,0-10-1,-5 12 0,5-12 0,-3 11-1,3-11 0,-5 11-1,5-11 1,0 0-1,0 0 0,-6 12-1,6-12 1,0 0-1,0 0 0,-3 12 0,3-12 1,-1 11-2,1-11 0,-3 16 1,3-16-2,-3 18 1,3-7 0,-3 0-1,2-2 0,-1 0 1,2-9-1,-1 18 0,1-18 0,-2 15 1,2-15-1,-1 15 1,1-15-1,0 14 1,0-14 0,-1 16-1,1-16 2,-3 16-1,3-16 0,0 18-1,0-18 2,0 18-3,0-18 2,3 18-1,-2-8 0,1 1 0,-1-2 0,2 0-1,-3-9 2,4 20-1,-4-10 0,0-10 0,2 15 0,-2-15 0,0 18 0,0-18 0,3 18 1,-3-18-1,3 17 0,-1-7 0,1 1 0,-1 1 1,-1 0-1,-1-1 0,3 1 0,-3 0 1,0-2-1,3 2 0,-2-1 1,-1 1-1,0-12 1,3 20-1,-3-20 1,2 20-1,-4-10 0,4 1 1,-1-2-1,-1 1 0,0 1 0,3-1 0,-2 0 1,-1-10-1,3 17 0,-1-7 0,-1 1 0,2 0 0,-2-1 0,-1 1 0,3 0 0,-3 4 0,0-2 0,0 2 1,-2 0-1,1 1 0,1-1 0,-1 0 0,1-1 0,-2-1 0,1 0 1,1-2-1,0-11 0,3 17 1,-3-17-1,1 15 0,0-5 1,-1-10-2,3 17 1,-2-8 0,0 4 0,-1-2-1,-1 2 1,2-1-1,-2-2 1,1 1 1,0 1-2,0-1 2,0 0-1,1-2 0,-1-9 0,1 18 0,0-8 0,0 0 0,1-1 0,0 1 1,-1 1-1,-1 0 0,0 2 0,1-1 0,0 1 0,-1 3 0,-1-3 0,1 2 1,1 0-1,0-1 0,0-3 0,1 0 0,-2 0 0,2 1 0,-1 1 1,-1 0-1,0 2 0,-1 0 0,-1-2 0,2 2 0,0 1 0,0-4 0,-1 0 1,2 1-1,1-2 0,-2-2 0,2 0 0,-2-9 0,1 19 0,-1-19 0,2 16 0,-2-16 0,2 17 0,-2-7 0,0-10 0,1 15 1,-1-15-1,1 16 0,-1-16 0,2 11 0,-2-11 0,2 10 0,-2-10 0,2 10-1,-2-10 1,2 10 0,-2-10 0,0 0-1,2 13 1,-2-13-1,2 11 1,-2-11 0,2 13 0,-2-13 0,5 18 0,-4-10-1,-1 2 1,0-10 0,1 20 0,-1-10 0,0 1-1,-3 1 1,3-2 0,0 3 0,1-4 0,-1 2 1,0-11-1,0 19 0,0-19 0,0 14 0,0-14 0,0 13 0,0-13 1,-2 10-1,2-10 0,0 0-1,0 15 1,0-15 1,0 9-1,0-9 0,-1 11-1,1-11 2,0 16-1,0-16 0,-2 19-1,1-9 1,1 1 0,0 1 0,0 2 0,-4 1 0,4-3 0,-2 0 0,1 0 0,1 0 1,0-3-1,0 2 0,-2-1 0,2-10 0,0 20 0,0-9 0,0-1 0,2 0 0,-4 2 0,4-3 0,-2 1 0,0-1 0,0-9 0,1 15 0,-1-15 0,0 13 0,0-13 0,0 14 0,0-14 0,2 15 0,-2-15 0,0 19 0,-2-9 0,2-1 0,-1 1-1,1 0 1,0-10 0,0 16 1,0-16-1,0 18 0,2-8-1,-1-1 1,-1 0 0,0-9 0,0 17 0,0-17-1,3 16 2,-3-16-2,0 15 2,0-15-2,1 17 2,-1-9-1,0 2 0,0 0 0,0 1 0,2-1 0,-2 2 0,0-12 0,-2 17 0,2-17 0,0 18 0,0-18-1,-1 15 1,1-15 0,0 19 0,0-6 0,1 0 0,-1 4 0,0-2 0,0 1 1,2-3-2,-1 2 1,1-1 0,-2-14 1,5 15-1,-5-15 0,2 10-1,-2-10 2,1 10-2,-1-10 2,0 0-2,0 13 2,0-13-2,0 0 1,3 12 0,-3-12 0,0 0 0,0 0 0,0 0 0,0 0 0,3 10 0,-3-10 0,0 0 0,0 0 0,0 0 0,0 0 0,0 0 0,3 9 0,-3-9 0,0 0 0,0 0 0,4 10 0,-4-10 0,0 0 0,0 0 0,3 11 0,-3-11 0,0 0 0,0 10 0,0-10 0,0 0 0,4 11 0,-4-11 0,0 0 0,5 11 0,-5-11 0,0 0 0,0 0 0,1 10 0,-1-10 0,0 0 0,0 0 0,0 0 0,2 14 0,-2-14-1,0 0 1,5 12 0,-5-12 0,0 0 0,-2 13 0,2-13 0,0 0 0,0 11 0,0-11 0,0 0 0,1 10 0,-1-10 0,0 0 0,1 9 1,-1-9-1,0 0 0,0 0 0,0 0 0,0 0 0,0 12 0,0-12 0,0 0 0,0 0 0,0 0 0,-2 10 0,2-10 0,0 0 0,0 0 0,-1 10 0,1-10 0,0 0 0,0 0 0,0 9 0,0-9 0,0 0 0,0 0 0,0 0 0,0 0 0,0 0 0,-2 9 0,2-9 0,0 0 0,0 0 0,0 0 0,-3 13 0,3-13 0,0 13 0,0-13 0,-1 12 1,1-12-2,-3 10 1,3-10 0,-2 15 0,2-15 0,-4 11 1,4-11-1,0 0 0,-1 15 0,1-15 1,0 0-1,0 0 0,0 0 0,0 0 0,-4 11 0,4-11 0,0 0-1,0 0 1,0 0 1,9 10-2,-9-10 2,0 0-1,4 11 0,-4-11 0,1 12 0,-1-12 0,0 0 0,-1 12 0,1-12 1,0 0-2,2 12 1,-2-12 0,0 0 0,-1 11 0,1-11 0,0 0 0,-2 8 0,2-8 0,0 0 0,0 0 0,0 0 1,0 0-1,0 0-1,0 0 1,0 0 0,0 0 0,0 0 0,0 0 0,0 0 0,0 0 0,0 0 0,0 0 0,0 0 0,0 0 0,0 0 0,0 0 0,0 0 0,0 0 0,0 0 0,0 0 0,0 0 0,0 0 0,0 0 1,0 0-1,0 0 0,0 0 0,0 0 0,0 0 0,0 0 0,0 0 0,0 0 0,0 0-1,0 0 1,0 0 0,0 0 1,0 0-1,0 0-1,0 0 1,0 0 0,0 0-1,0 0 0,-2-13-1,2 13-2,4-15-3,7 11-16,-9-10-15,7 2 1,-6-10-2,7-8 2</inkml:trace>
  <inkml:trace contextRef="#ctx0" brushRef="#br0" timeOffset="1">99 389 0,'0'0'14,"0"0"-2,0 0 0,0 0-1,0 0-1,0 0-1,0 0 0,0 0-1,0 0 0,0 0-2,0 0 1,0 0-1,0 0 1,0 0 0,0 0 0,0 0 0,0 0-2,0 0 1,0 0-2,0 0 0,0 0 0,0 0-1,0 0-1,0 0 1,0 0 0,0 0-2,0 0 1,0 0-1,0 0-1,0 0 1,0 0 0,0 0-1,0 0 1,0 0-1,0 0 1,0 0 0,13-7-1,-13 7 1,0 0 0,13 0-1,-13 0 1,0 0-1,0 0 1,10 2 0,-10-2-1,0 0 1,10 3-1,-10-3 1,16 2 0,-16-2-1,18-1 1,-5 1-1,0-2 1,5 0-1,2-2 1,1 3-1,5-2 0,2 0 1,2 0-1,-2 1 1,4-1-2,-4 1 2,0 0-1,1 1 0,-2-2 0,-2 3 0,0-4 1,3 3-1,-3-1 0,6 0 0,-5 0 0,3 2 0,3-4 1,1 2-1,0 0 1,2-1-1,4 1 1,0-1-1,4 0 1,3-3-1,-1 2 1,4 0-1,-1-1 1,5-1-1,-3-1 1,1 4-1,2-4 1,-1 4 0,-1-1 0,0 0-1,-1 2 1,1-2-1,0 2 1,1 1-1,0 1 1,12-5-9,6 2 1,-5-2 0,6 3 1,20 82 5,-1-85 1,-4 1 0,2-2 1,-15 6 6,-7-2 2,4 3-3,-9-2 1,-19-82-6,-6 87-1,0 0 0,-2-1 0,-2 0 0,-2 2 1,0-2-1,-3 0 0,-1 0 0,-1 2 1,-1-2-1,3 2 0,-4 0 0,1-3 0,1 3 0,3-1-1,1 2 1,-1-1 0,4 0 0,3-2 0,2 0 0,-1 1 0,4-1 0,-3-1-1,2 1 1,-1-3 0,1 3 0,-1-3 0,2-1 1,0 1-1,-1 0 0,3 0 0,1-3 1,7 2-1,0-1 0,1 0 0,4 1-1,-2-2 1,4 0 0,-3 2 0,6 0 0,-6 0 1,2 0-1,-5 0 1,4 0-1,-1-2 0,3 3 1,-2-1-1,0-2 0,0 1-1,-2 1 1,2-3-1,-4 3 1,-5-1 0,0 1 0,-1 0 1,-5 1 0,0 0 0,-7 0-1,2 1 1,-4 0 0,3-1 0,-6 0-1,-1 2 0,0-2-1,-3 0 1,3 0 0,-4 2 0,1 1-1,-9-2 1,6 0 0,-7 1 0,2-1 0,-3 1-1,-2-1 1,-11-1 0,21 4 0,-11-4 0,1 0 0,-11 0 0,21 1 0,-10-1 0,-11 0-1,17 1 1,-17-1 0,19-1 0,-19 1 0,13 0 0,-13 0-1,13-2 1,-13 2 0,14-4 0,-14 4 0,11-2 0,-11 2 0,15-3 0,-15 3 0,11-5 0,-11 5 0,13-2 0,-13 2 0,12-3 0,-12 3 0,18-2 0,-18 2 0,13-1 0,-13 1 0,17-1 0,-17 1-1,21-2 1,-21 2 0,0 0 0,12 0 0,-12 0 1,0 0-1,0 0 0,0 0 1,0 0-1,0 0 0,0 0 0,0 0 0,0 0-2,0 0 2,0 0 0,-16 4 0,16-4 0,0 0 0,0 0 0,-11 1 0,11-1 0,0 0 0,0 0-1,15-3 2,-15 3-1,0 0 0,0 0 0,0 0 0,0 0 1,16 3-1,-16-3 0,0 0 1,0 0-1,0 0 0,0 0 1,0 0-1,0 0-1,0 0 3,0 0-1,0 0-3,0 0 4,0 0 0,0 0-2,0 0 1,0 0 0,0 0-1,0 0 0,0 0 2,45 13-2,-45-13 0,0 0-2,0 0 2,0 0 1,0 0-1,0 0-2,-12 2 1,12-2 0,-20 7 0,20-7 1,-11 13-1,-4-5-1,0 3 1,-1-1 1,5 4 1,-8-3-2,3 3 2,-4-3-2,-4 2 2,7-2-1,-6-3 0,4 2 0,1-2 0,2 0 1,0 1-1,4-2 0,1 0 0,0-2 0,11-5 0,-14 6 0,14-6 0,-9 4 0,9-4 0,0 0 0,0 0 0,0 0 0,0 0 1,0 0-1,13-7 0,-13 7 0,11-11 0,-11 11 0,20-17 0,-8 6-1,4 1 1,1 2-1,6-1 1,4-1-1,4 1 1,-31 9 1,60-19 0,-60 19 0,62-20 0,-62 20 0,51-21 0,-51 21 1,51-14-2,-51 14 0,0 0 0,49-18 0,-49 18 0,0 0 0,0 0 0,0 0 0,0 0 1,0 0-1,0 0 0,0 0 0,0 0 1,0 0-1,0 0 0,0 0 0,-19-44 0,19 44 0,0 0 1,-46-32-3,46 32 3,-35-24-3,15 12 1,4-3 0,-7 2 0,2 0 0,-7 0 0,5 1 2,-15-1-2,10 0 2,-8 1-1,1-1 1,1-1-1,4 2 1,1-2 0,0 3-1,5 0 1,1 2-1,3 0 0,-1 2 0,7 4 0,-5 1 0,19 2 0,-21-1 0,21 1-1,-13 2-1,13-2-2,0 0-2,10 24-16,-10-24-18,16 16 1,-16-16-1,14 6 1</inkml:trace>
  <inkml:trace contextRef="#ctx0" brushRef="#br0" timeOffset="2">862 563 24,'0'0'31,"0"0"1,0 0-4,0 0-11,0 0-6,6 10-3,-6-10-3,-2 8-1,2-8-2,-2 18 0,0-7 0,1 3 2,-4-1-2,4 7 0,-4 0-1,3 4 1,-3 2-1,1 1 0,-4 0-1,3 1 0,1-1 0,-1-4 0,-1-1-1,0-3 0,5-4-2,1-15-1,2 19-5,-2-19-6,0 0-17,0 0-4,5-17 3,2 5 0</inkml:trace>
  <inkml:trace contextRef="#ctx0" brushRef="#br0" timeOffset="3">818 537 20,'0'0'27,"8"-20"1,-4 7-8,7 4-5,-5-6-3,10 4-4,-5-3-1,6 4-2,-4-1-2,2 4 0,2 2-1,-3 2 0,-1 3-1,2 4 0,-3-1 0,-1 4 0,-11-7 0,18 14 0,-18-14 1,11 17-1,-11-17 0,10 13-1,-10-13 1,6 10 0,-6-10-1,4 10 1,-4-10 0,-3 11 0,3-11 0,-8 14 1,8-14-1,-15 18 0,4-8-1,0 0 1,-2 0-1,0-1 1,0-4-1,3 3 0,-2-3 1,12-5-1,-15 6 1,15-6-1,-10 3 1,10-3-1,0 0 1,0 0 0,0 0-1,0 0 0,0 0 1,0 0-1,0 0 0,0 0 0,0 0 0,0 0 0,0 0 0,0 0 0,3 15 0,-3-15 1,11 12 0,-11-12-1,15 17 0,-7-5 1,1-1-1,2-2 1,-2 5-1,0-1 0,-2 4 0,1-3 1,0 5-1,-4-3 0,1 3 0,-3 1 0,-1-1 0,-1-2 0,0-2 0,-2-2-1,2-4 0,0-9-1,0 13-2,0-13-2,0 0-17,14-8-12,-8-5 0,1-3 0,-2-5 1</inkml:trace>
  <inkml:trace contextRef="#ctx0" brushRef="#br0" timeOffset="4">1224 752 28,'0'0'31,"0"0"1,0 0-2,0 0-15,0 0-4,13-7-4,-13 7-3,13-5-1,-13 5 0,17-8-1,-7 0 0,3 4 0,1-6-1,-1 3 0,-3-4 0,0 3 0,-3-2 0,-7 10-1,10-17 1,-10 17-1,7-18 1,-7 18-1,-2-15 0,2 15 1,-8-12-1,8 12 0,-10-8 0,10 8 0,-15-2 0,15 2-1,-16 1 1,16-1 0,-16 9 0,16-9 0,-15 11 0,15-11 0,-15 16 0,8-5 0,3 1 0,-2 0 1,0 4-1,2 0 0,0-1 0,2 2 0,2-2 0,2 1 1,-1-2-1,5-2 0,-2-2 0,3 1 0,2-1 0,0-2 0,-9-8 0,20 13 0,-9-9 0,0-2 0,-1-2-1,0-3-1,6 5-6,-16-2-18,14-14-8,-4 10-2,0-2 2</inkml:trace>
  <inkml:trace contextRef="#ctx0" brushRef="#br0" timeOffset="5">1753 640 21,'0'0'28,"0"0"0,0 0-6,0 0-4,0 0-5,0 0-3,0 0-3,0 0 0,0 0-2,0 0-1,0 0 1,-4 10-1,4-10-1,0 0-1,0 15 0,2-4 0,-3-1 0,2 7-1,-2 0-1,1 2 1,-1 2 0,0 0-1,-1 2 0,0-2 0,1 0 0,0 0 1,-3-4-1,0 0 0,1 1 0,-4-2 0,2-3 0,-2-1 1,1-1-1,6-11 0,-14 14 0,14-14 1,-13 6-1,13-6 0,-14-3 0,14 3 0,-16-10-1,8 0 0,-1-4 0,1-3-2,5 1-1,-7-8-2,11 11-8,-8-10-20,6-2-1,1 5 0,0-2 1</inkml:trace>
  <inkml:trace contextRef="#ctx0" brushRef="#br0" timeOffset="6">1709 473 7,'10'2'18,"-10"-2"-4,0 0-3,0 0-3,0 0-2,0 0-2,0 0-2,0 0-1,12-1-8,-12 1-13,0 0-2,13 5 1</inkml:trace>
  <inkml:trace contextRef="#ctx0" brushRef="#br0" timeOffset="7">1804 463 46,'0'0'34,"0"0"-1,0 0-10,0 0-7,0 0-5,0 0-2,-1 10-4,1-10-1,-7 14-1,7-14-1,-7 16-1,7-16 1,-5 10-1,5-10 0,0 0 1,0 0-1,0 0 0,0 0-1,11-7-1,-11 7-3,13-9-13,-13 9-20,8-10 0,-8 10 0,0 0 0</inkml:trace>
  <inkml:trace contextRef="#ctx0" brushRef="#br0" timeOffset="8">2056 700 26,'0'0'30,"0"0"2,0 0-10,14 0-6,-14 0-3,13 0-4,-13 0-3,20-4-3,-9 1 0,4-1-1,-2-2-1,2 0 0,1-2 1,-2 0-1,-2-1 0,-1-1 1,-2 0-1,-9 10 0,10-16 0,-10 16-1,0-14 1,0 14-1,-8-11 0,8 11 0,-14-7-1,14 7 1,-17 2 0,7 3 0,-3-1-1,1 4 1,0 1 0,0 4 0,1-4 0,-1 5 0,0-3 1,3 3-1,1 1 1,1 0-1,2-2 1,2 0-1,0 1 1,3 2-1,1-1 0,3 0 1,1-2-1,2 0 1,3-1-1,0-2 0,3 0 0,0-2 1,0-1-2,2-3 1,0 3-3,-4-7-4,8 6-15,-5-4-12,-2-4-1,-1 4 0,-11-2 2</inkml:trace>
  <inkml:trace contextRef="#ctx0" brushRef="#br0" timeOffset="9">2619 612 39,'0'0'30,"0"0"-4,0 0-6,0 0-3,0 0-4,-16-6-3,16 6-3,0 0-1,0 0-1,-13 5-2,13-5-1,-10 4 0,10-4 0,-11 11-1,11-11 0,-20 16 0,13-4 0,-3 0-1,0 4 1,0-1-1,1 4 0,1-1 0,5-1 1,-1 2-1,1-4 0,6 1 0,1-2 1,3-1-1,-1-5 0,4-1 0,2 0 1,3-4-1,0 0 0,0-2 0,-1-2-2,2 2-1,-6-8-2,10 10-12,-9-9-19,-11 6 1,15-15-2,-11 3 2</inkml:trace>
  <inkml:trace contextRef="#ctx0" brushRef="#br0" timeOffset="10">3009 463 37,'0'0'31,"0"0"-3,0 0-5,0 0-4,0 0-6,0 0-4,0 0-2,0 0-1,0 0-2,0 10-1,0-10-1,-1 10 0,1-10 0,-3 17 0,1-7-1,1 2 1,-1 1-1,1 0 0,-3 0 0,2 4-1,-1-1 1,1 4 0,-2-1-1,2 4 0,-1 0 0,1 1 1,-2-1-1,2-1 0,1-4 0,-1-1 0,1-2-1,-1-4 0,2 0 0,0-11-2,1 10-3,-1-10-7,0 0-17,0 0-7,0-17 1,0 17 0</inkml:trace>
  <inkml:trace contextRef="#ctx0" brushRef="#br0" timeOffset="11">2873 578 22,'-10'-8'30,"10"8"3,0 0-9,0 0-6,0 0-3,0 0-5,0 0-3,0 0-1,0 0 0,0 0-2,0 0 0,13-4-1,-3 5 1,1-1-1,5 1 1,-1-5-1,5 4-1,-1-3 0,2 2 0,0-2-1,2 1 0,-6-2 0,1 3-1,-3 1 0,0 0-1,-2 0-1,-13 0-1,22 2-1,-22-2-4,22 5-15,-12-7-14,0-3-1,1 1 1,1-4 0</inkml:trace>
  <inkml:trace contextRef="#ctx0" brushRef="#br0" timeOffset="12">4182 498 34,'11'5'32,"-11"-5"1,0 0-10,3 14-6,-3-14-3,-1 24-5,-6-9-1,8 10-3,-8 0-1,3 5-1,-4 2-2,3 1 2,-4-2-2,5 3 0,-4-4-1,5-2 1,0-4 0,-1 0-1,4-8-1,0-1 0,5-1-3,-5-14-16,0 0-15,0 0-1,13-11 0,-5-2-1</inkml:trace>
  <inkml:trace contextRef="#ctx0" brushRef="#br0" timeOffset="13">4200 704 20,'0'0'30,"11"14"0,-11-14 2,0 0-17,16-7-6,-16 7-2,20-4-4,-7 2-1,1 3 0,3-2-1,-1-1 0,3-1 1,0 0-2,3 0-3,-5-7-9,2 0-18,3 4-2,-11-7 1,7 6-1</inkml:trace>
  <inkml:trace contextRef="#ctx0" brushRef="#br0" timeOffset="14">4491 499 50,'0'0'36,"0"0"0,0 0-1,0 0-18,0 0-7,0 0-3,0 11-2,0-11-1,0 16-1,-3-6-1,6 6 1,-6 0-2,3 6 1,-1 3-1,2 3-1,-6 4 1,4 1-1,-2 2 0,-1 3 0,0 0-1,-1-1 1,4-5-1,-4 0 0,6-7-1,-4-8-2,13 3-6,-10-20-26,0 0-1,15 1-2,-6-11 2</inkml:trace>
  <inkml:trace contextRef="#ctx0" brushRef="#br0" timeOffset="15">4717 819 31,'0'0'32,"0"0"1,0 0-4,0 0-11,0 0-5,0 0-4,0 0-1,0 0-3,7 17-1,-7-17 0,-3 17-1,-1-7-1,2 4 0,-3-3-2,2 8 1,3-1-1,-3-2 0,3 1 1,0 0-1,10-1 0,-4-1 0,7-3 1,-2-6-1,5-6 1,2-1 0,5-8-2,-3-1 2,-2-7-1,4-1 0,-5-5 0,-3-1 1,-4-2-1,-1-1 0,-9 1 0,-2-2-1,-6 6 0,-5 1-1,-6 10-1,-5-1-3,0 20-5,-16-1-25,3 8 0,3 4-1,1 0 1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ax="24576" units="in"/>
          <inkml:channel name="Y" type="integer" max="18432" units="in"/>
          <inkml:channel name="F" type="integer" max="255" units="dev"/>
        </inkml:traceFormat>
        <inkml:channelProperties>
          <inkml:channelProperty channel="X" name="resolution" value="2540.15503" units="1/in"/>
          <inkml:channelProperty channel="Y" name="resolution" value="2540.24268" units="1/in"/>
          <inkml:channelProperty channel="F" name="resolution" value="INF" units="1/dev"/>
        </inkml:channelProperties>
      </inkml:inkSource>
      <inkml:timestamp xml:id="ts0" timeString="2016-11-09T23:02:23.992"/>
    </inkml:context>
    <inkml:brush xml:id="br0">
      <inkml:brushProperty name="width" value="0.03528" units="cm"/>
      <inkml:brushProperty name="height" value="0.03528" units="cm"/>
      <inkml:brushProperty name="fitToCurve" value="1"/>
      <inkml:brushProperty name="ignorePressure" value="1"/>
    </inkml:brush>
  </inkml:definitions>
  <inkml:trace contextRef="#ctx0" brushRef="#br0">103 53 29,'0'0'28,"-8"-9"-3,8 9-4,0 0-4,0 0-5,-12-12-3,12 12-1,0 0-2,0 0-2,0 0 1,0 0-1,0 0 0,0 0-1,0 0 0,0 0-1,0 0 0,0 0 0,0 0-1,0 0 1,0 0-2,0 0 1,0 0-1,0 0 1,0 0-1,13-9 0,-13 9 0,19-7 0,-9 3 0,0 2 0,2-2 0,-2 2 0,1 1 0,-1 1 0,-10 0 0,16-3 0,-6 3 0,-10 0 0,13 2 0,-13-2-1,14 8 1,-14-8 0,0 0-1,12 1 1,-12-1-1,0 0 0,8 13 1,-8-13-1,0 0 1,2 16-1,-2-16 1,-2 14-1,2-14 0,-5 12 1,5-12 0,-5 14 0,0-4 0,-1 0 0,6-10 0,-16 18 0,6-9 0,2 2 0,-5-1 0,3 1 0,-3-6 0,0 1 0,3 0 0,-2-2 0,1 1 0,0-1 0,11-4 0,-17 0 0,17 0 1,0 0-1,-11 3-1,11-3 1,0 0-1,0 0 1,0 0 0,0 0-1,0 0 1,0 0 0,17-2 0,-17 2 0,15 3 0,-5-3 0,1 1 0,-1 1 0,2 0-1,-1 2 1,-11-4 0,17 9 0,-17-9 0,9 15-1,-6-5 1,-2 0 1,-1 0-1,-1 0 0,-1 2 0,-2-1-1,4-11 1,-11 16 0,5-7 0,-4-1 0,-2 1 0,1-1 0,-4-1 1,1-2-1,1 2 0,-3-1 1,3 0-1,1-1 0,0-3 0,1 1 0,11-3 0,-17 5-1,17-5 1,-11 2 0,11-2-1,0 0 1,0 0-1,0 0-2,0 0-4,11-4-9,-1 2-18,4-3-3,2 1 3,3-3-2</inkml:trace>
  <inkml:trace contextRef="#ctx0" brushRef="#br0" timeOffset="1">416 318 14,'0'0'32,"0"0"0,0 0 2,6 16-14,-6-16-8,0 0-2,0 0-3,-3 11-2,3-11-1,0 0-2,0 10 0,0-10-1,0 0-1,3 9 1,-3-9 0,0 0 0,0 0 0,0 0 0,0 0-1,0 0 1,-6-10 0,6 10 0,0 0-2,0 0 1,-9-10 0,9 10 0,0 0-1,0 0-2,0 0-5,-11 2-25,11-2-3,0 0-1,0 0 1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ax="24576" units="in"/>
          <inkml:channel name="Y" type="integer" max="18432" units="in"/>
          <inkml:channel name="F" type="integer" max="255" units="dev"/>
        </inkml:traceFormat>
        <inkml:channelProperties>
          <inkml:channelProperty channel="X" name="resolution" value="2540.15503" units="1/in"/>
          <inkml:channelProperty channel="Y" name="resolution" value="2540.24268" units="1/in"/>
          <inkml:channelProperty channel="F" name="resolution" value="INF" units="1/dev"/>
        </inkml:channelProperties>
      </inkml:inkSource>
      <inkml:timestamp xml:id="ts0" timeString="2016-11-09T23:02:23.994"/>
    </inkml:context>
    <inkml:brush xml:id="br0">
      <inkml:brushProperty name="width" value="0.03528" units="cm"/>
      <inkml:brushProperty name="height" value="0.03528" units="cm"/>
      <inkml:brushProperty name="fitToCurve" value="1"/>
      <inkml:brushProperty name="ignorePressure" value="1"/>
    </inkml:brush>
  </inkml:definitions>
  <inkml:trace contextRef="#ctx0" brushRef="#br0">121 138 27,'0'0'30,"0"0"-6,0 0-2,0 0-6,-7-10-4,7 10-3,0 0-3,0 0 0,-9-13-2,9 13 1,0 0-2,0 0 1,-14-5-1,14 5-1,0 0 1,-14 2-2,14-2 0,-12 5 0,12-5 0,-14 8 0,14-8-1,-13 9 0,13-9 0,-13 12 1,13-12-1,-12 15 0,12-15 0,-7 14 0,7-14 0,-4 15 0,4-15 0,-2 13 0,2-13-1,0 13 1,0-13 0,3 10 0,-3-10 0,0 0 0,10 11 0,-10-11-1,11 6 1,-11-6 0,16 6 1,-16-6-1,18 7 0,-8-4 0,0 0 0,0-2 0,3 1 1,-2 0-2,1 1 1,-1 1 0,-1-1-1,0 0 1,-10-3-1,17 10 0,-17-10 0,10 13 1,-10-13-1,7 13 0,-7-13-1,2 14 2,-2-14-1,-2 14 0,2-14 0,-7 13-1,7-13 1,-13 16 0,13-16 0,-15 11-1,15-11 1,-18 13-1,18-13 1,-20 8-1,20-8 1,-17 8 0,17-8 0,-17 1 0,17-1 1,-10-6 0,10 6 1,-3-15-1,2 2 1,2 2 0,-1-5 2,2 4-2,0-2 1,2-2 0,-1 2 0,3 1-1,0 0 2,4 1-2,-1 1 1,2-2-1,-2 2 0,2-2-1,0 4 1,0-4-1,-11 13 1,17-18-1,-17 18-1,15-11 0,-15 11-2,10-4-4,-1 11-14,-9-7-13,0 0-2,14-6 1,-14 6 0</inkml:trace>
  <inkml:trace contextRef="#ctx0" brushRef="#br0" timeOffset="1">508 61 23,'0'0'29,"0"0"0,0 0-8,-16-1-4,16 1-6,-10 1-2,10-1-2,-11 4-2,11-4-1,-12 3-1,12-3 0,-14 6 0,14-6-1,-14 10 0,8-1 0,-1 5-1,-1-4 0,3 5 0,-2-6-1,4 5 0,2 1 1,-3-2-1,6 1 0,-2-4 0,2 2 0,2-2 0,2 4 0,-6-14 0,13 14 1,-13-14-2,19 12 1,-19-12 0,15 11 1,-15-11-1,14 6 0,-14-6 0,17 6 0,-17-6 0,16 6-1,-16-6 1,18 8-1,-18-8 0,15 12-1,-15-12 0,9 13 0,-6-3 0,-3-10 0,4 14-1,-4-14 1,-7 15-1,7-15 0,-11 11 1,11-11-1,-14 9 1,14-9 1,-18 4-1,18-4 0,-16-3 2,16 3-1,-18-8 1,18 8 0,-13-14 0,7 1 1,1-2 0,2 1 1,0-5-1,9 1 1,-3-1 0,4 3 0,-1-4 1,6 2-1,0 3-1,3-3 0,0 4 0,-3-2 0,4 2-1,-1-2 1,-4 3-1,3-1 0,-4 0 0,0 3 0,0 1 0,-10 10-3,17-10-5,-17 10-18,1-13-8,-1 13 1,0 0 0</inkml:trace>
  <inkml:trace contextRef="#ctx0" brushRef="#br0" timeOffset="2">875 30 12,'0'0'20,"0"0"-4,-10-2 1,10 2-3,0 0 1,0 0-3,0 0-1,0 0-2,0 0-1,0 0 0,-10 0-1,10 0-1,0 0-1,0 0 0,0 0 0,0 0-1,0 0-1,11-1 0,-11 1-1,0 0 0,0 0 0,-10 8-1,10-8 0,-10 12-1,4-1 1,-1 0-1,0 3 1,3-1 0,-3 3-1,4 1 0,0-2 0,-1-1 0,4-1 0,0-1 0,0-12 0,4 15 0,-4-15 0,0 0 0,13 14 0,-13-14 0,17 3 0,-7 0 1,0-2-1,0 3 0,1-2 0,0-1 0,-11-1 0,19 3 0,-19-3 0,15 7 0,-15-7-1,15 11 1,-15-11 0,10 13 1,-10-13-1,8 19 0,-7-10 0,-1-9 0,3 18 0,-4-7 0,1-11-1,-6 15 1,6-15 0,-10 11 0,10-11 0,-13 10 0,13-10 0,-19 7-1,8-3 0,-2-1 0,1 0 0,-2-2-2,4 3-1,-8-5-2,18 1-5,-26 1-12,16 1-12,10-2-1,-12-3 1,12 3 1</inkml:trace>
  <inkml:trace contextRef="#ctx0" brushRef="#br0" timeOffset="3">882 10 29,'0'0'31,"0"0"-1,0 0-9,0 0-6,-2-10-3,2 10-3,0 0-2,16 8-2,-16-8-1,12 9-1,-12-9 1,18 11-3,-18-11 1,20 11-2,-9-9 1,0 1-1,1-2 1,-2-1-1,0-5 0,1 4 0,-1-1 0,-10 2-1,19-6-2,-19 6-3,18 0-5,-18 0-19,0 0-5,11-13 0,-11 13 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ax="24576" units="in"/>
          <inkml:channel name="Y" type="integer" max="18432" units="in"/>
          <inkml:channel name="F" type="integer" max="255" units="dev"/>
        </inkml:traceFormat>
        <inkml:channelProperties>
          <inkml:channelProperty channel="X" name="resolution" value="2540.15503" units="1/in"/>
          <inkml:channelProperty channel="Y" name="resolution" value="2540.24268" units="1/in"/>
          <inkml:channelProperty channel="F" name="resolution" value="INF" units="1/dev"/>
        </inkml:channelProperties>
      </inkml:inkSource>
      <inkml:timestamp xml:id="ts0" timeString="2016-11-09T23:02:23.998"/>
    </inkml:context>
    <inkml:brush xml:id="br0">
      <inkml:brushProperty name="width" value="0.03528" units="cm"/>
      <inkml:brushProperty name="height" value="0.03528" units="cm"/>
      <inkml:brushProperty name="color" value="#FF0000"/>
      <inkml:brushProperty name="fitToCurve" value="1"/>
      <inkml:brushProperty name="ignorePressure" value="1"/>
    </inkml:brush>
  </inkml:definitions>
  <inkml:trace contextRef="#ctx0" brushRef="#br0">802 0 17,'0'0'15,"0"0"-3,0 0-1,0 0-2,0 0 0,0 0 0,0 0 1,0 0-2,0 0 0,0 0 0,0 0-1,10-8-1,-10 8 0,0 0-1,0 0-1,0 0-1,0 0 1,0 0-1,0 0 1,0 0-1,0 0 1,0 0-1,0 0 1,0 0 0,0 0-1,0 0 0,0 0-1,0 0 0,0 0 0,0 0 0,0 0 0,10 4-1,-10-4 0,0 0 0,0 0-1,10 10 1,-10-10 0,0 0-1,12 15 1,-12-15-1,0 0 0,14 11 1,-14-11-1,0 0 0,12 12 0,-12-12 1,10 8-1,-10-8 0,0 0 0,11 12 0,-11-12 1,0 0-1,10 13 0,-10-13 0,3 11 0,-3-11 1,6 13-1,-6-13 0,5 17 0,0-7 0,-4-1 1,5 3-1,-3-1 0,1 0 1,0 0-1,-1 3 0,0 0 1,1 1-1,1-1 0,0 3 1,0-2-1,-1 2 0,2 2 1,1 0-1,-3-1 0,3 2 0,-1 0 1,1-1-1,3 1 0,-1-3 0,-2 3 0,2-2 0,-1 0 1,2 0-2,-3 3 1,1-1-1,-1 0 1,-1 1 0,2 0 0,-2 1-1,-1-3 0,-2 4 1,4-7 0,-2 1 0,-1 0 0,-1-2 1,2 2-1,-1-2 0,0 1 0,1 3 0,-3-4 0,4 2 1,-2 0-1,2 0 0,-2 0 0,-1-2 0,2 2 0,0-3 0,1 0 0,-2 0 0,-1 0 0,1-1 0,0 2 0,0-1 0,0-1 0,0 0 0,2 1 0,-2 0 0,1-1 0,3 2 1,-2-1-1,3 0 0,0 1-1,-3 0 1,2 0 1,-2 1-1,1-3 0,0 3 0,-1 0 1,1 1-2,0-2 2,-1 3-2,0-1 1,-2-2-1,2 3 1,-1-5 0,0 0-1,-3 1 1,0 0 0,0-2 0,0 4 0,4-3 0,-3 1 0,-1 2 0,2-1 0,-2 2 0,0-1 0,4 0 0,-2 0 0,-2 2 0,-1-1 0,4 0 0,-3-1 0,2 2 0,1 1 0,-2 2 0,1-1 0,1 0 1,0-2-1,0 0 0,-1-1 0,-1-3 0,4 1 0,-2-2 0,-3-2 0,2 0 0,-3 1 0,3-1 0,-1 0 0,0-2 0,-2 3 0,4-1 0,-2 0 1,-1 0-2,1 1 2,1 0-2,-3 1 2,1-1-2,1 0 1,-3 0-1,2 2 1,1-3-1,-1-4 1,-1 3 0,-1-10 0,6 17 0,-6-17 0,3 13 0,-3-13 0,4 9 1,-4-9-2,4 11 1,-4-11 0,2 10 0,-2-10 0,0 0 0,0 15 0,0-15 0,0 0 0,0 13 0,0-13 0,0 0 0,0 12 0,0-12 0,0 0 0,0 13 0,0-13 0,0 0 0,-2 15 0,2-15 0,0 13 0,0-13 0,0 13 0,-1-3 0,-2 1 0,2 1 0,-1 0 0,1 5 1,-1 1-2,1 2 2,1 2-2,-4 1 2,4-1-1,-3 0 0,2-1 0,-1 2 0,-2-4 0,4 0 0,0-1-1,-1-3 1,2 0 0,-1-1 0,0-1 0,0-1 0,-1-2 0,1-10 0,-3 17 0,3-17 0,-2 15 1,2-15-1,-4 16 0,4-16-1,-3 19 2,3-19-2,-3 16 2,3-4-2,-3 0 1,-1 0-1,2-1 1,0 1 0,1 3 0,1-2 1,-1 0-2,0-2 1,-1 4 0,2-2 0,-2-3 0,1 3 0,-2-1 0,-2 0 0,0-1 0,0 2 0,1 2 0,-1-3 0,0 3 0,-1-2 0,0 1 0,1 1 0,1 0 0,0 0 0,-2 0-1,1 0 1,-1 2 0,2-1 1,2 0-2,-4 1 2,2-1-1,-2-1 0,2-1 0,-1-1 0,1-2 0,-3-1 0,4 0 0,3-10 0,-8 19 0,8-19 0,-5 16 0,5-16 0,-5 18 0,5-18 0,-4 15 0,4-15 0,-4 19 0,4-19 0,-4 15 0,1-6-1,0 5 1,2-2-1,-3 2 1,-1 1-1,1 1 1,0 1-1,1-2 1,-1 1 0,1-1 0,-2-2 0,1 2 0,0-1 0,1-1 0,-1-2 0,-1 3 0,0-3 0,2 0 0,0 0 0,-1 1 0,2 1 0,-1-1 0,2 1 0,-6 1 0,6-2 0,-2 2 0,-3-3 0,3 0 0,2 0 0,-2 0 0,3-11 0,-6 19 0,6-19 0,-3 16 0,3-16 0,-4 15 0,4-15 0,-3 12 0,3-12 0,-3 10 0,3-10 0,-3 10 0,3-10 0,-5 11 0,5-11 0,-5 10 0,5-10 0,-4 10 0,4-10 0,-3 9 0,3-9 0,-3 10 0,3-10 0,0 14 0,0-14 0,-4 17 0,4-17 0,-4 16 0,4-16 0,-4 18-1,4-18 1,-9 14 0,9-14 0,-8 15 0,8-15 1,-7 15-2,7-15 2,-6 15-2,6-15 2,-5 12-1,5-12 0,0 0 0,-3 10 0,3-10 0,0 0 0,0 0 0,0 0-1,0 0 1,0 0 0,0 0 1,-7 10-1,7-10 0,0 0 0,-2 10 0,2-10 0,-2 13 0,2-13 0,-3 13 0,3-13-1,-4 16 1,4-16 0,-6 15 1,6-15-3,-7 16 3,7-16-2,-2 15 2,2-15-2,-8 15 1,8-15-1,-2 16 1,2-16 1,0 0-1,-4 11 0,4-11 0,0 0 0,0 0 0,0 0 0,0 0 0,0 0 0,0 0 0,0 0 0,0 0 0,0 0 0,0 0 0,0 0 0,-10 4 0,10-4 0,0 0 0,0 0 0,0 0 0,0 0-1,0 0 1,0 0 0,0 0 0,0 0 0,0 0 0,0 0 0,0 0 0,0 0 0,0 0 0,0 0 0,0 0 0,0 0-1,0 0 1,0 0 0,0 0 0,0 0 0,0 0 0,0 0 0,0 0 0,0 0 0,0 0 1,0 0-2,0 0 2,0 0-1,9 14-1,-9-14 2,-4 10-1,4-10 0,0 11 0,0-11 0,0 0 0,2 11 0,-2-11 0,0 0 0,0 0 0,0 0 0,-3 9 0,3-9 0,0 0 0,-5 12 1,5-12-2,0 0 1,-1 12 1,1-12-1,2 9 0,-2-9 0,0 0-1,0 0 2,-9 10-1,9-10 0,0 0 0,1 11 0,-1-11 0,0 0 0,0 0 0,0 0 0,-4 11 0,4-11 0,0 0-1,0 0 1,0 0 0,0 0 1,0 0-1,0 0 0,0 0 0,0 0 0,-8 11-1,8-11 2,0 0-1,-5 12-1,5-12 1,-3 9 0,3-9 0,0 0 0,-3 12 1,3-12-2,-2 10 2,2-10-1,0 0 0,0 0 0,-4 12 0,4-12 0,0 0 0,0 0 0,-2 11 0,2-11 0,0 0 0,0 0 0,-2 10 0,2-10 0,0 0 0,0 0 0,-2 11 0,2-11 0,0 0 0,0 0-1,-2 11 1,2-11 0,0 0 0,0 0 0,0 0 0,-6 10 0,6-10 0,0 0 1,0 0-1,-4 10 0,4-10 0,0 0 0,-5 11 0,5-11 0,-4 12 0,4-12 0,-3 10 0,3-10 0,-5 10 0,5-10-1,-3 10 2,3-10-1,0 0 0,-9 12 0,9-12 0,-4 10 0,4-10-1,-7 12 1,7-12 0,-3 11 0,3-11 0,-4 14 0,4-14 0,-3 9 0,3-9 0,0 0 0,-7 13 0,7-13 0,0 0 0,-5 12 0,5-12 1,0 0-2,-3 9 1,3-9 0,0 0 0,0 0 0,-10 10 0,10-10 1,0 0-1,0 0-1,-11 8 2,11-8-1,0 0 0,0 0 0,-7 11 0,7-11 0,0 0 0,-10 13-1,10-13 1,0 0 0,-7 9 0,7-9-1,0 0-2,0 0-3,0 0-19,0 0-13,0-15 1,-1 5-2,2-1 1</inkml:trace>
  <inkml:trace contextRef="#ctx0" brushRef="#br0" timeOffset="1">713 4307 32,'0'0'32,"5"-9"1,-5 9-11,0 0-9,1-13-3,-1 13-4,0 0-2,16 6-1,-16-6-1,10 15-1,-5-5 0,4 4 1,-2 1-1,3 4 0,-4-2 0,4 3 0,-3-2 0,-1 0-1,3 2 1,-1-2-1,-5-3 1,1 1 1,-2-5-1,-1 0 0,1-1-1,-2-10 1,4 14 0,-4-14 0,7 10-1,-7-10 0,17 2 1,-5-3-1,1-5 1,5 2 0,1-5-1,5 3 1,0-4 0,2-1-1,3-2 1,-3 2-1,1 1 0,-1-2 0,0 5-3,-10-11-18,3 10-15,-6 4 0,-3-2-1,-10 6 0</inkml:trace>
  <inkml:trace contextRef="#ctx0" brushRef="#br0" timeOffset="2">87 4903 31,'0'0'24,"0"0"-6,-16-4 0,16 4-5,0 0-2,0 0-2,-13-1-2,13 1-1,0 0 0,0 0 0,0 0-1,0 0-1,0 0 0,0 0 0,0 0 0,0 0-1,0 0-1,0 0 0,0 0-1,0 0 0,0 0 0,0 0 0,7-11 0,-7 11-1,12-9 1,-1 3-1,-1 0 1,2 0-1,1 0 0,1 1 0,0 1 0,1-2 0,-1 5 0,-2 0 0,3 1 0,-5 0 0,1 3 0,-11-3 1,18 12-1,-18-12 0,14 21 0,-8-6 0,-2 4 0,-1 0 0,-3 6 0,-2 4 0,-3-6 0,1 6 0,-3-6 0,-2 0 1,2-1-1,-3 3 0,0-9 0,0 1 1,-2-1-1,0-1 0,-1-1 0,-1 0 0,0-4 0,0-2 0,-2-1 0,0 0-1,0-1 1,1-4 1,-1 3-2,3-1 2,1-3-1,12-1 0,-17 0 0,17 0 1,-9 0-1,9 0 0,0 0 1,0 0-1,11-1 0,-11 1 0,21-7 1,-6 6-1,1-2 0,5 0 1,-2 2-1,0-3 1,0 3-1,-1 2-1,0-1 1,-1 0 0,-4 1 0,0 0 0,-1 0 0,-1 0 0,-1 4 0,-10-5 0,13 3-1,-13-3-2,14 5-2,-14-5-9,0 0-22,8-9-1,-8 9-1,10-13 0</inkml:trace>
  <inkml:trace contextRef="#ctx0" brushRef="#br0" timeOffset="3">524 5133 48,'-2'8'33,"2"2"2,-1 3-12,-9-12-12,14 10-2,-4-11-2,-3 10 0,3-10-4,2 9 0,-2-9-1,0 10-1,0-10-2,0 0-3,5 14-10,-5-14-22,0 0-1,5-11 0,0 0 0</inkml:trace>
  <inkml:trace contextRef="#ctx0" brushRef="#br0" timeOffset="4">768 4830 21,'-6'-14'31,"6"14"2,0 0-12,-11 0-6,11 0-4,-10 4-4,7 6-2,-7-2-1,1 4-2,-2 1 0,1 3 0,-1 2 0,2 1-1,-1-2 1,1 2-1,0-6 0,5 1 0,0-5-1,4-9 0,2 15 0,-2-15 0,0 0 0,14 4 0,-14-4 1,18 1-1,-5 2-1,-13-3 1,22-3 0,-10 3 0,2 7-1,-1-4 1,-1 5-1,-1 0 0,0 2 0,0 2 0,-1 4 0,-4-3 0,-1 0-1,0 1 1,-3-3-2,-2-11 1,0 19 0,0-19-2,-3 16 0,3-16-2,-8 14-1,-2-12-1,10 8-1,0-10 1,-12 5-1,2-6 0,10 1 3,-12 2 1,12-2 2,-10-6 1,10 6 3,-12-10 0,12 10 2,-10-19 1,6 9 0,6 1 1,-3-4 3,6 0 0,-5-3-1,10 4 0,-9-2 0,11 3 0,-8-8-1,7 3-1,-7-2 0,6 5-2,-5-5 0,5 5 0,-1-7-2,1 6 1,-1-4-1,1 6 0,-1-4 0,-2 4-1,2 2 0,-3 0 0,-6 10-3,6-15-6,-6 15-21,10 2-4,-10-2 0,0 0 2</inkml:trace>
  <inkml:trace contextRef="#ctx0" brushRef="#br0" timeOffset="5">1196 4817 18,'0'0'32,"0"0"-1,0 0-6,0 0-7,0 0-5,0 0-4,0 0-3,0 0-1,-10-5-1,10 5-1,0 0-1,0 0 2,-10-8-3,10 8 1,0 0-1,0 0-1,0 0 1,0 0-1,-12 12 2,7-2-3,2 0 2,-4 4-1,-1 4 1,0 1-2,-1 2 1,-1 4 1,1-2-1,0 3 0,2-3 0,1 3 0,-4-1 0,7-3 1,-1 1-2,-2-3 1,6-1 0,-1-2-1,2 1 1,-1-2 0,7 0-1,-5-3-1,2-1 1,-4-12 0,17 18-1,-17-18 0,16 11-1,-16-11 2,20 0-1,-8-5 2,-12 5-1,18-14 0,-12 2 1,0 2 0,-3-2 1,-1 0-1,-6 3 1,4 9-1,-11-13-1,-1 8 1,2 8-2,-7-1-2,7 10-5,-12-5-15,5 3-9,6 2-2,-3 1 2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ax="24576" units="in"/>
          <inkml:channel name="Y" type="integer" max="18432" units="in"/>
          <inkml:channel name="F" type="integer" max="255" units="dev"/>
        </inkml:traceFormat>
        <inkml:channelProperties>
          <inkml:channelProperty channel="X" name="resolution" value="2540.15503" units="1/in"/>
          <inkml:channelProperty channel="Y" name="resolution" value="2540.24268" units="1/in"/>
          <inkml:channelProperty channel="F" name="resolution" value="INF" units="1/dev"/>
        </inkml:channelProperties>
      </inkml:inkSource>
      <inkml:timestamp xml:id="ts0" timeString="2016-11-09T23:02:24.004"/>
    </inkml:context>
    <inkml:brush xml:id="br0">
      <inkml:brushProperty name="width" value="0.03528" units="cm"/>
      <inkml:brushProperty name="height" value="0.03528" units="cm"/>
      <inkml:brushProperty name="color" value="#9C4A09"/>
      <inkml:brushProperty name="fitToCurve" value="1"/>
      <inkml:brushProperty name="ignorePressure" value="1"/>
    </inkml:brush>
  </inkml:definitions>
  <inkml:trace contextRef="#ctx0" brushRef="#br0">402 15 31,'8'-15'31,"-8"15"-3,0 0-8,0 0-6,0 0-6,0 0-2,-9 9-3,2 3-2,-2 3 0,-2 3 0,-4 0 1,-5 5-1,-1 2 2,-4-1-1,3 1 1,-7-4 0,1 4-1,-4-4 0,6 0 0,-1-4 0,4 1-1,0-5-1,0-2 1,4-2-1,6-1 0,0-1 0,13-7 2,-15 6-2,15-6 0,0 0 1,0 0-2,0 0 1,0 0 0,0 0-2,0 0 2,15 0-1,-5 1 1,5 2 0,1 1 0,1 4 0,3 2 0,2 4 0,-2 0 0,1 5 1,-5 0-1,3 1 0,1 1 0,0-2 2,0-2-2,2-2 1,0-2-2,2-4 2,5 0-1,-2-4 1,2 3-1,1-4 0,2 1 0,1 0 0,0 1-2,4 9-10,-3-3-22,-3-1-1,-2 3-1,-5-8 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ax="24576" units="in"/>
          <inkml:channel name="Y" type="integer" max="18432" units="in"/>
          <inkml:channel name="F" type="integer" max="255" units="dev"/>
        </inkml:traceFormat>
        <inkml:channelProperties>
          <inkml:channelProperty channel="X" name="resolution" value="2540.15503" units="1/in"/>
          <inkml:channelProperty channel="Y" name="resolution" value="2540.24268" units="1/in"/>
          <inkml:channelProperty channel="F" name="resolution" value="INF" units="1/dev"/>
        </inkml:channelProperties>
      </inkml:inkSource>
      <inkml:timestamp xml:id="ts0" timeString="2016-11-09T23:02:24.005"/>
    </inkml:context>
    <inkml:brush xml:id="br0">
      <inkml:brushProperty name="width" value="0.03528" units="cm"/>
      <inkml:brushProperty name="height" value="0.03528" units="cm"/>
      <inkml:brushProperty name="color" value="#9C4A09"/>
      <inkml:brushProperty name="fitToCurve" value="1"/>
      <inkml:brushProperty name="ignorePressure" value="1"/>
    </inkml:brush>
  </inkml:definitions>
  <inkml:trace contextRef="#ctx0" brushRef="#br0">65 129 24,'0'0'28,"7"-10"-2,-7 10-3,0 0-7,0 0-5,0 0-3,0 0-2,0 0-1,0 0-2,0 0 0,0 0 0,0 0 0,0 0-1,0 0-1,0 0 1,-4 13-1,4-3-1,-1 4 1,-1 3-1,1 6 0,-2 1 1,-1 1 0,1 3-1,-2 0 0,-1 2 2,1-4-2,-3 0 0,0-2 0,2-3 0,-1 0-2,3-7 0,1 3-2,3-17-11,-2 12-13,2-12-6,0 0 0,0 0 1</inkml:trace>
  <inkml:trace contextRef="#ctx0" brushRef="#br0" timeOffset="1">70 74 10,'0'-14'26,"0"14"-3,6-12-4,-4 3-2,-2 9-5,15-8-2,-1 8-4,-14 0-1,25-3-2,-7 2-1,-2 2-1,2-1 0,3 0 0,-2-2-1,-2 1 0,0 0-2,-1-6-7,2 1-17,1 4-4,-8-5 0,4 6 1</inkml:trace>
  <inkml:trace contextRef="#ctx0" brushRef="#br0" timeOffset="2">138 184 14,'0'0'25,"0"0"1,0 0-6,0 0-5,0 0-3,0 0-4,0 0-1,0 0-2,0 0-1,0 0-2,0 0 0,0 0-1,12 7 0,-12-7 0,13 1 0,-13-1 0,20-4 0,-7-2-1,2 2-2,4-1-10,-1 2-18,-2-6-1,4 6 1,-6-8-1</inkml:trace>
  <inkml:trace contextRef="#ctx0" brushRef="#br0" timeOffset="3">528 325 10,'0'0'24,"-9"0"0,9 0-3,-16-4-7,16 4-5,-14 4-3,14-4-1,-14 8 0,14-8-1,-16 11 0,16-11 0,-11 13 0,11-13 0,-13 14-1,10-5 0,3-9 0,-11 17-1,11-17-1,-7 17 0,7-17 0,-3 16-1,3-16 0,3 14 1,-3-14-2,10 11 1,-10-11 0,14 3 0,-14-3 0,18-4-1,-8-1 1,-10 5 0,18-14 0,-18 14 0,16-18 0,-16 18 0,12-16 0,-12 16 0,3-20 0,-3 20 0,-3-16 1,3 16-1,-6-16 0,6 16 1,-6-13-1,6 13 0,0 0-1,0 0 1,0 0 0,0 0-1,0 0 1,6 16 0,0-7-1,-2 1 1,2 0 0,-2 0 0,0-1 1,-4-9-1,5 17 0,-5-17 1,3 13-1,-3-13 1,4 13 0,-4-13-1,6 12 0,-6-12 1,15 5-2,-15-5-3,21 0-14,-8-2-13,-13 2 0,23-7-1,-23 7 2</inkml:trace>
  <inkml:trace contextRef="#ctx0" brushRef="#br0" timeOffset="4">872 383 34,'0'0'31,"0"0"1,-5 11-5,5-11-10,-2 13-5,2-13-5,-6 20-3,0-11-1,6 3 0,-3-2-1,-1 1-1,0-1 0,4-10-1,-3 14-1,3-14-4,0 0-20,0 0-9,0 0 0,0 0 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ax="24576" units="in"/>
          <inkml:channel name="Y" type="integer" max="18432" units="in"/>
          <inkml:channel name="F" type="integer" max="255" units="dev"/>
        </inkml:traceFormat>
        <inkml:channelProperties>
          <inkml:channelProperty channel="X" name="resolution" value="2540.15503" units="1/in"/>
          <inkml:channelProperty channel="Y" name="resolution" value="2540.24268" units="1/in"/>
          <inkml:channelProperty channel="F" name="resolution" value="INF" units="1/dev"/>
        </inkml:channelProperties>
      </inkml:inkSource>
      <inkml:timestamp xml:id="ts0" timeString="2016-11-09T23:02:24.010"/>
    </inkml:context>
    <inkml:brush xml:id="br0">
      <inkml:brushProperty name="width" value="0.03528" units="cm"/>
      <inkml:brushProperty name="height" value="0.03528" units="cm"/>
      <inkml:brushProperty name="color" value="#9C4A09"/>
      <inkml:brushProperty name="fitToCurve" value="1"/>
      <inkml:brushProperty name="ignorePressure" value="1"/>
    </inkml:brush>
  </inkml:definitions>
  <inkml:trace contextRef="#ctx0" brushRef="#br0">25 0 34,'0'0'30,"0"0"2,-1 12-8,1-12-6,-4 22-8,-1-8-5,3 9-1,-2-3-2,3 6-1,-3 3 0,3 4 0,0-1-1,-1 3 1,1 0-1,2 2 0,-1 0 0,0-1 0,1 0-1,-1-6-1,2-1-5,-2-2-25,0-10 0,4-1-2,-4-16 1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ax="24576" units="in"/>
          <inkml:channel name="Y" type="integer" max="18432" units="in"/>
          <inkml:channel name="F" type="integer" max="255" units="dev"/>
        </inkml:traceFormat>
        <inkml:channelProperties>
          <inkml:channelProperty channel="X" name="resolution" value="2540.15503" units="1/in"/>
          <inkml:channelProperty channel="Y" name="resolution" value="2540.24268" units="1/in"/>
          <inkml:channelProperty channel="F" name="resolution" value="INF" units="1/dev"/>
        </inkml:channelProperties>
      </inkml:inkSource>
      <inkml:timestamp xml:id="ts0" timeString="2016-11-09T23:02:24.011"/>
    </inkml:context>
    <inkml:brush xml:id="br0">
      <inkml:brushProperty name="width" value="0.03528" units="cm"/>
      <inkml:brushProperty name="height" value="0.03528" units="cm"/>
      <inkml:brushProperty name="color" value="#9C4A09"/>
      <inkml:brushProperty name="fitToCurve" value="1"/>
      <inkml:brushProperty name="ignorePressure" value="1"/>
    </inkml:brush>
  </inkml:definitions>
  <inkml:trace contextRef="#ctx0" brushRef="#br0">182 0 26,'0'0'32,"0"0"1,0 0-5,0 0-9,0 0-5,0 0-6,0 0-3,2 15-2,-2-15 0,-8 21-2,4-5 0,1 4-1,-4 5 1,3 4-1,-1 3 0,2 0 1,0 0-1,0 0 0,1 0-1,-1-3 1,0-2-1,-1-5-1,4-1-2,-5-10-9,5-11-18,2 18-3,-2-18 1,0 0 0</inkml:trace>
  <inkml:trace contextRef="#ctx0" brushRef="#br0" timeOffset="1">21 176 23,'0'0'30,"-10"-6"3,10 6-6,0 0-7,0 0-6,0 0-5,-11-10-4,11 10-1,0 0-3,16 2 1,-6-2-2,3 1 0,2 1-1,2 1 0,5 2-3,-5-6-8,8 1-17,-3 2-3,-5-4-2,3 4 2</inkml:trace>
  <inkml:trace contextRef="#ctx0" brushRef="#br0" timeOffset="2">428 214 38,'-10'5'29,"6"9"1,-2-1-9,-5-5-8,8 8-4,-7-5-5,7 6-2,-2-3 0,4 0-2,0 0 1,2-3-1,-1-11 1,11 15-1,-1-10 0,2-5 1,1-3-1,1-4 1,2 0 0,1-4-1,-3-1 1,1-6-1,-4 2 1,-1-5 0,-3 2-1,-4 0 0,-3 0 1,-3 4-1,-3 1 0,-2 3-1,8 11-1,-18-11-2,18 11-14,-12 17-13,-1-8-1,6 10 0,-4-4 1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emf"/><Relationship Id="rId3" Type="http://schemas.openxmlformats.org/officeDocument/2006/relationships/oleObject" Target="../embeddings/oleObject1.bin"/><Relationship Id="rId7" Type="http://schemas.openxmlformats.org/officeDocument/2006/relationships/oleObject" Target="../embeddings/oleObject3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6" Type="http://schemas.openxmlformats.org/officeDocument/2006/relationships/image" Target="../media/image2.emf"/><Relationship Id="rId5" Type="http://schemas.openxmlformats.org/officeDocument/2006/relationships/oleObject" Target="../embeddings/oleObject2.bin"/><Relationship Id="rId10" Type="http://schemas.openxmlformats.org/officeDocument/2006/relationships/image" Target="../media/image4.emf"/><Relationship Id="rId4" Type="http://schemas.openxmlformats.org/officeDocument/2006/relationships/image" Target="../media/image1.emf"/><Relationship Id="rId9" Type="http://schemas.openxmlformats.org/officeDocument/2006/relationships/oleObject" Target="../embeddings/oleObject4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31"/>
  <sheetViews>
    <sheetView tabSelected="1" workbookViewId="0">
      <selection activeCell="J10" sqref="J10"/>
    </sheetView>
  </sheetViews>
  <sheetFormatPr defaultRowHeight="12.75" x14ac:dyDescent="0.2"/>
  <cols>
    <col min="1" max="1" width="15.42578125" style="25" customWidth="1"/>
    <col min="2" max="2" width="21.28515625" style="24" customWidth="1"/>
    <col min="3" max="6" width="6.7109375" style="25" customWidth="1"/>
    <col min="7" max="7" width="3.5703125" style="25" customWidth="1"/>
    <col min="8" max="256" width="9.140625" style="25"/>
    <col min="257" max="257" width="15.42578125" style="25" customWidth="1"/>
    <col min="258" max="258" width="21.28515625" style="25" customWidth="1"/>
    <col min="259" max="262" width="6.7109375" style="25" customWidth="1"/>
    <col min="263" max="263" width="3.5703125" style="25" customWidth="1"/>
    <col min="264" max="512" width="9.140625" style="25"/>
    <col min="513" max="513" width="15.42578125" style="25" customWidth="1"/>
    <col min="514" max="514" width="21.28515625" style="25" customWidth="1"/>
    <col min="515" max="518" width="6.7109375" style="25" customWidth="1"/>
    <col min="519" max="519" width="3.5703125" style="25" customWidth="1"/>
    <col min="520" max="768" width="9.140625" style="25"/>
    <col min="769" max="769" width="15.42578125" style="25" customWidth="1"/>
    <col min="770" max="770" width="21.28515625" style="25" customWidth="1"/>
    <col min="771" max="774" width="6.7109375" style="25" customWidth="1"/>
    <col min="775" max="775" width="3.5703125" style="25" customWidth="1"/>
    <col min="776" max="1024" width="9.140625" style="25"/>
    <col min="1025" max="1025" width="15.42578125" style="25" customWidth="1"/>
    <col min="1026" max="1026" width="21.28515625" style="25" customWidth="1"/>
    <col min="1027" max="1030" width="6.7109375" style="25" customWidth="1"/>
    <col min="1031" max="1031" width="3.5703125" style="25" customWidth="1"/>
    <col min="1032" max="1280" width="9.140625" style="25"/>
    <col min="1281" max="1281" width="15.42578125" style="25" customWidth="1"/>
    <col min="1282" max="1282" width="21.28515625" style="25" customWidth="1"/>
    <col min="1283" max="1286" width="6.7109375" style="25" customWidth="1"/>
    <col min="1287" max="1287" width="3.5703125" style="25" customWidth="1"/>
    <col min="1288" max="1536" width="9.140625" style="25"/>
    <col min="1537" max="1537" width="15.42578125" style="25" customWidth="1"/>
    <col min="1538" max="1538" width="21.28515625" style="25" customWidth="1"/>
    <col min="1539" max="1542" width="6.7109375" style="25" customWidth="1"/>
    <col min="1543" max="1543" width="3.5703125" style="25" customWidth="1"/>
    <col min="1544" max="1792" width="9.140625" style="25"/>
    <col min="1793" max="1793" width="15.42578125" style="25" customWidth="1"/>
    <col min="1794" max="1794" width="21.28515625" style="25" customWidth="1"/>
    <col min="1795" max="1798" width="6.7109375" style="25" customWidth="1"/>
    <col min="1799" max="1799" width="3.5703125" style="25" customWidth="1"/>
    <col min="1800" max="2048" width="9.140625" style="25"/>
    <col min="2049" max="2049" width="15.42578125" style="25" customWidth="1"/>
    <col min="2050" max="2050" width="21.28515625" style="25" customWidth="1"/>
    <col min="2051" max="2054" width="6.7109375" style="25" customWidth="1"/>
    <col min="2055" max="2055" width="3.5703125" style="25" customWidth="1"/>
    <col min="2056" max="2304" width="9.140625" style="25"/>
    <col min="2305" max="2305" width="15.42578125" style="25" customWidth="1"/>
    <col min="2306" max="2306" width="21.28515625" style="25" customWidth="1"/>
    <col min="2307" max="2310" width="6.7109375" style="25" customWidth="1"/>
    <col min="2311" max="2311" width="3.5703125" style="25" customWidth="1"/>
    <col min="2312" max="2560" width="9.140625" style="25"/>
    <col min="2561" max="2561" width="15.42578125" style="25" customWidth="1"/>
    <col min="2562" max="2562" width="21.28515625" style="25" customWidth="1"/>
    <col min="2563" max="2566" width="6.7109375" style="25" customWidth="1"/>
    <col min="2567" max="2567" width="3.5703125" style="25" customWidth="1"/>
    <col min="2568" max="2816" width="9.140625" style="25"/>
    <col min="2817" max="2817" width="15.42578125" style="25" customWidth="1"/>
    <col min="2818" max="2818" width="21.28515625" style="25" customWidth="1"/>
    <col min="2819" max="2822" width="6.7109375" style="25" customWidth="1"/>
    <col min="2823" max="2823" width="3.5703125" style="25" customWidth="1"/>
    <col min="2824" max="3072" width="9.140625" style="25"/>
    <col min="3073" max="3073" width="15.42578125" style="25" customWidth="1"/>
    <col min="3074" max="3074" width="21.28515625" style="25" customWidth="1"/>
    <col min="3075" max="3078" width="6.7109375" style="25" customWidth="1"/>
    <col min="3079" max="3079" width="3.5703125" style="25" customWidth="1"/>
    <col min="3080" max="3328" width="9.140625" style="25"/>
    <col min="3329" max="3329" width="15.42578125" style="25" customWidth="1"/>
    <col min="3330" max="3330" width="21.28515625" style="25" customWidth="1"/>
    <col min="3331" max="3334" width="6.7109375" style="25" customWidth="1"/>
    <col min="3335" max="3335" width="3.5703125" style="25" customWidth="1"/>
    <col min="3336" max="3584" width="9.140625" style="25"/>
    <col min="3585" max="3585" width="15.42578125" style="25" customWidth="1"/>
    <col min="3586" max="3586" width="21.28515625" style="25" customWidth="1"/>
    <col min="3587" max="3590" width="6.7109375" style="25" customWidth="1"/>
    <col min="3591" max="3591" width="3.5703125" style="25" customWidth="1"/>
    <col min="3592" max="3840" width="9.140625" style="25"/>
    <col min="3841" max="3841" width="15.42578125" style="25" customWidth="1"/>
    <col min="3842" max="3842" width="21.28515625" style="25" customWidth="1"/>
    <col min="3843" max="3846" width="6.7109375" style="25" customWidth="1"/>
    <col min="3847" max="3847" width="3.5703125" style="25" customWidth="1"/>
    <col min="3848" max="4096" width="9.140625" style="25"/>
    <col min="4097" max="4097" width="15.42578125" style="25" customWidth="1"/>
    <col min="4098" max="4098" width="21.28515625" style="25" customWidth="1"/>
    <col min="4099" max="4102" width="6.7109375" style="25" customWidth="1"/>
    <col min="4103" max="4103" width="3.5703125" style="25" customWidth="1"/>
    <col min="4104" max="4352" width="9.140625" style="25"/>
    <col min="4353" max="4353" width="15.42578125" style="25" customWidth="1"/>
    <col min="4354" max="4354" width="21.28515625" style="25" customWidth="1"/>
    <col min="4355" max="4358" width="6.7109375" style="25" customWidth="1"/>
    <col min="4359" max="4359" width="3.5703125" style="25" customWidth="1"/>
    <col min="4360" max="4608" width="9.140625" style="25"/>
    <col min="4609" max="4609" width="15.42578125" style="25" customWidth="1"/>
    <col min="4610" max="4610" width="21.28515625" style="25" customWidth="1"/>
    <col min="4611" max="4614" width="6.7109375" style="25" customWidth="1"/>
    <col min="4615" max="4615" width="3.5703125" style="25" customWidth="1"/>
    <col min="4616" max="4864" width="9.140625" style="25"/>
    <col min="4865" max="4865" width="15.42578125" style="25" customWidth="1"/>
    <col min="4866" max="4866" width="21.28515625" style="25" customWidth="1"/>
    <col min="4867" max="4870" width="6.7109375" style="25" customWidth="1"/>
    <col min="4871" max="4871" width="3.5703125" style="25" customWidth="1"/>
    <col min="4872" max="5120" width="9.140625" style="25"/>
    <col min="5121" max="5121" width="15.42578125" style="25" customWidth="1"/>
    <col min="5122" max="5122" width="21.28515625" style="25" customWidth="1"/>
    <col min="5123" max="5126" width="6.7109375" style="25" customWidth="1"/>
    <col min="5127" max="5127" width="3.5703125" style="25" customWidth="1"/>
    <col min="5128" max="5376" width="9.140625" style="25"/>
    <col min="5377" max="5377" width="15.42578125" style="25" customWidth="1"/>
    <col min="5378" max="5378" width="21.28515625" style="25" customWidth="1"/>
    <col min="5379" max="5382" width="6.7109375" style="25" customWidth="1"/>
    <col min="5383" max="5383" width="3.5703125" style="25" customWidth="1"/>
    <col min="5384" max="5632" width="9.140625" style="25"/>
    <col min="5633" max="5633" width="15.42578125" style="25" customWidth="1"/>
    <col min="5634" max="5634" width="21.28515625" style="25" customWidth="1"/>
    <col min="5635" max="5638" width="6.7109375" style="25" customWidth="1"/>
    <col min="5639" max="5639" width="3.5703125" style="25" customWidth="1"/>
    <col min="5640" max="5888" width="9.140625" style="25"/>
    <col min="5889" max="5889" width="15.42578125" style="25" customWidth="1"/>
    <col min="5890" max="5890" width="21.28515625" style="25" customWidth="1"/>
    <col min="5891" max="5894" width="6.7109375" style="25" customWidth="1"/>
    <col min="5895" max="5895" width="3.5703125" style="25" customWidth="1"/>
    <col min="5896" max="6144" width="9.140625" style="25"/>
    <col min="6145" max="6145" width="15.42578125" style="25" customWidth="1"/>
    <col min="6146" max="6146" width="21.28515625" style="25" customWidth="1"/>
    <col min="6147" max="6150" width="6.7109375" style="25" customWidth="1"/>
    <col min="6151" max="6151" width="3.5703125" style="25" customWidth="1"/>
    <col min="6152" max="6400" width="9.140625" style="25"/>
    <col min="6401" max="6401" width="15.42578125" style="25" customWidth="1"/>
    <col min="6402" max="6402" width="21.28515625" style="25" customWidth="1"/>
    <col min="6403" max="6406" width="6.7109375" style="25" customWidth="1"/>
    <col min="6407" max="6407" width="3.5703125" style="25" customWidth="1"/>
    <col min="6408" max="6656" width="9.140625" style="25"/>
    <col min="6657" max="6657" width="15.42578125" style="25" customWidth="1"/>
    <col min="6658" max="6658" width="21.28515625" style="25" customWidth="1"/>
    <col min="6659" max="6662" width="6.7109375" style="25" customWidth="1"/>
    <col min="6663" max="6663" width="3.5703125" style="25" customWidth="1"/>
    <col min="6664" max="6912" width="9.140625" style="25"/>
    <col min="6913" max="6913" width="15.42578125" style="25" customWidth="1"/>
    <col min="6914" max="6914" width="21.28515625" style="25" customWidth="1"/>
    <col min="6915" max="6918" width="6.7109375" style="25" customWidth="1"/>
    <col min="6919" max="6919" width="3.5703125" style="25" customWidth="1"/>
    <col min="6920" max="7168" width="9.140625" style="25"/>
    <col min="7169" max="7169" width="15.42578125" style="25" customWidth="1"/>
    <col min="7170" max="7170" width="21.28515625" style="25" customWidth="1"/>
    <col min="7171" max="7174" width="6.7109375" style="25" customWidth="1"/>
    <col min="7175" max="7175" width="3.5703125" style="25" customWidth="1"/>
    <col min="7176" max="7424" width="9.140625" style="25"/>
    <col min="7425" max="7425" width="15.42578125" style="25" customWidth="1"/>
    <col min="7426" max="7426" width="21.28515625" style="25" customWidth="1"/>
    <col min="7427" max="7430" width="6.7109375" style="25" customWidth="1"/>
    <col min="7431" max="7431" width="3.5703125" style="25" customWidth="1"/>
    <col min="7432" max="7680" width="9.140625" style="25"/>
    <col min="7681" max="7681" width="15.42578125" style="25" customWidth="1"/>
    <col min="7682" max="7682" width="21.28515625" style="25" customWidth="1"/>
    <col min="7683" max="7686" width="6.7109375" style="25" customWidth="1"/>
    <col min="7687" max="7687" width="3.5703125" style="25" customWidth="1"/>
    <col min="7688" max="7936" width="9.140625" style="25"/>
    <col min="7937" max="7937" width="15.42578125" style="25" customWidth="1"/>
    <col min="7938" max="7938" width="21.28515625" style="25" customWidth="1"/>
    <col min="7939" max="7942" width="6.7109375" style="25" customWidth="1"/>
    <col min="7943" max="7943" width="3.5703125" style="25" customWidth="1"/>
    <col min="7944" max="8192" width="9.140625" style="25"/>
    <col min="8193" max="8193" width="15.42578125" style="25" customWidth="1"/>
    <col min="8194" max="8194" width="21.28515625" style="25" customWidth="1"/>
    <col min="8195" max="8198" width="6.7109375" style="25" customWidth="1"/>
    <col min="8199" max="8199" width="3.5703125" style="25" customWidth="1"/>
    <col min="8200" max="8448" width="9.140625" style="25"/>
    <col min="8449" max="8449" width="15.42578125" style="25" customWidth="1"/>
    <col min="8450" max="8450" width="21.28515625" style="25" customWidth="1"/>
    <col min="8451" max="8454" width="6.7109375" style="25" customWidth="1"/>
    <col min="8455" max="8455" width="3.5703125" style="25" customWidth="1"/>
    <col min="8456" max="8704" width="9.140625" style="25"/>
    <col min="8705" max="8705" width="15.42578125" style="25" customWidth="1"/>
    <col min="8706" max="8706" width="21.28515625" style="25" customWidth="1"/>
    <col min="8707" max="8710" width="6.7109375" style="25" customWidth="1"/>
    <col min="8711" max="8711" width="3.5703125" style="25" customWidth="1"/>
    <col min="8712" max="8960" width="9.140625" style="25"/>
    <col min="8961" max="8961" width="15.42578125" style="25" customWidth="1"/>
    <col min="8962" max="8962" width="21.28515625" style="25" customWidth="1"/>
    <col min="8963" max="8966" width="6.7109375" style="25" customWidth="1"/>
    <col min="8967" max="8967" width="3.5703125" style="25" customWidth="1"/>
    <col min="8968" max="9216" width="9.140625" style="25"/>
    <col min="9217" max="9217" width="15.42578125" style="25" customWidth="1"/>
    <col min="9218" max="9218" width="21.28515625" style="25" customWidth="1"/>
    <col min="9219" max="9222" width="6.7109375" style="25" customWidth="1"/>
    <col min="9223" max="9223" width="3.5703125" style="25" customWidth="1"/>
    <col min="9224" max="9472" width="9.140625" style="25"/>
    <col min="9473" max="9473" width="15.42578125" style="25" customWidth="1"/>
    <col min="9474" max="9474" width="21.28515625" style="25" customWidth="1"/>
    <col min="9475" max="9478" width="6.7109375" style="25" customWidth="1"/>
    <col min="9479" max="9479" width="3.5703125" style="25" customWidth="1"/>
    <col min="9480" max="9728" width="9.140625" style="25"/>
    <col min="9729" max="9729" width="15.42578125" style="25" customWidth="1"/>
    <col min="9730" max="9730" width="21.28515625" style="25" customWidth="1"/>
    <col min="9731" max="9734" width="6.7109375" style="25" customWidth="1"/>
    <col min="9735" max="9735" width="3.5703125" style="25" customWidth="1"/>
    <col min="9736" max="9984" width="9.140625" style="25"/>
    <col min="9985" max="9985" width="15.42578125" style="25" customWidth="1"/>
    <col min="9986" max="9986" width="21.28515625" style="25" customWidth="1"/>
    <col min="9987" max="9990" width="6.7109375" style="25" customWidth="1"/>
    <col min="9991" max="9991" width="3.5703125" style="25" customWidth="1"/>
    <col min="9992" max="10240" width="9.140625" style="25"/>
    <col min="10241" max="10241" width="15.42578125" style="25" customWidth="1"/>
    <col min="10242" max="10242" width="21.28515625" style="25" customWidth="1"/>
    <col min="10243" max="10246" width="6.7109375" style="25" customWidth="1"/>
    <col min="10247" max="10247" width="3.5703125" style="25" customWidth="1"/>
    <col min="10248" max="10496" width="9.140625" style="25"/>
    <col min="10497" max="10497" width="15.42578125" style="25" customWidth="1"/>
    <col min="10498" max="10498" width="21.28515625" style="25" customWidth="1"/>
    <col min="10499" max="10502" width="6.7109375" style="25" customWidth="1"/>
    <col min="10503" max="10503" width="3.5703125" style="25" customWidth="1"/>
    <col min="10504" max="10752" width="9.140625" style="25"/>
    <col min="10753" max="10753" width="15.42578125" style="25" customWidth="1"/>
    <col min="10754" max="10754" width="21.28515625" style="25" customWidth="1"/>
    <col min="10755" max="10758" width="6.7109375" style="25" customWidth="1"/>
    <col min="10759" max="10759" width="3.5703125" style="25" customWidth="1"/>
    <col min="10760" max="11008" width="9.140625" style="25"/>
    <col min="11009" max="11009" width="15.42578125" style="25" customWidth="1"/>
    <col min="11010" max="11010" width="21.28515625" style="25" customWidth="1"/>
    <col min="11011" max="11014" width="6.7109375" style="25" customWidth="1"/>
    <col min="11015" max="11015" width="3.5703125" style="25" customWidth="1"/>
    <col min="11016" max="11264" width="9.140625" style="25"/>
    <col min="11265" max="11265" width="15.42578125" style="25" customWidth="1"/>
    <col min="11266" max="11266" width="21.28515625" style="25" customWidth="1"/>
    <col min="11267" max="11270" width="6.7109375" style="25" customWidth="1"/>
    <col min="11271" max="11271" width="3.5703125" style="25" customWidth="1"/>
    <col min="11272" max="11520" width="9.140625" style="25"/>
    <col min="11521" max="11521" width="15.42578125" style="25" customWidth="1"/>
    <col min="11522" max="11522" width="21.28515625" style="25" customWidth="1"/>
    <col min="11523" max="11526" width="6.7109375" style="25" customWidth="1"/>
    <col min="11527" max="11527" width="3.5703125" style="25" customWidth="1"/>
    <col min="11528" max="11776" width="9.140625" style="25"/>
    <col min="11777" max="11777" width="15.42578125" style="25" customWidth="1"/>
    <col min="11778" max="11778" width="21.28515625" style="25" customWidth="1"/>
    <col min="11779" max="11782" width="6.7109375" style="25" customWidth="1"/>
    <col min="11783" max="11783" width="3.5703125" style="25" customWidth="1"/>
    <col min="11784" max="12032" width="9.140625" style="25"/>
    <col min="12033" max="12033" width="15.42578125" style="25" customWidth="1"/>
    <col min="12034" max="12034" width="21.28515625" style="25" customWidth="1"/>
    <col min="12035" max="12038" width="6.7109375" style="25" customWidth="1"/>
    <col min="12039" max="12039" width="3.5703125" style="25" customWidth="1"/>
    <col min="12040" max="12288" width="9.140625" style="25"/>
    <col min="12289" max="12289" width="15.42578125" style="25" customWidth="1"/>
    <col min="12290" max="12290" width="21.28515625" style="25" customWidth="1"/>
    <col min="12291" max="12294" width="6.7109375" style="25" customWidth="1"/>
    <col min="12295" max="12295" width="3.5703125" style="25" customWidth="1"/>
    <col min="12296" max="12544" width="9.140625" style="25"/>
    <col min="12545" max="12545" width="15.42578125" style="25" customWidth="1"/>
    <col min="12546" max="12546" width="21.28515625" style="25" customWidth="1"/>
    <col min="12547" max="12550" width="6.7109375" style="25" customWidth="1"/>
    <col min="12551" max="12551" width="3.5703125" style="25" customWidth="1"/>
    <col min="12552" max="12800" width="9.140625" style="25"/>
    <col min="12801" max="12801" width="15.42578125" style="25" customWidth="1"/>
    <col min="12802" max="12802" width="21.28515625" style="25" customWidth="1"/>
    <col min="12803" max="12806" width="6.7109375" style="25" customWidth="1"/>
    <col min="12807" max="12807" width="3.5703125" style="25" customWidth="1"/>
    <col min="12808" max="13056" width="9.140625" style="25"/>
    <col min="13057" max="13057" width="15.42578125" style="25" customWidth="1"/>
    <col min="13058" max="13058" width="21.28515625" style="25" customWidth="1"/>
    <col min="13059" max="13062" width="6.7109375" style="25" customWidth="1"/>
    <col min="13063" max="13063" width="3.5703125" style="25" customWidth="1"/>
    <col min="13064" max="13312" width="9.140625" style="25"/>
    <col min="13313" max="13313" width="15.42578125" style="25" customWidth="1"/>
    <col min="13314" max="13314" width="21.28515625" style="25" customWidth="1"/>
    <col min="13315" max="13318" width="6.7109375" style="25" customWidth="1"/>
    <col min="13319" max="13319" width="3.5703125" style="25" customWidth="1"/>
    <col min="13320" max="13568" width="9.140625" style="25"/>
    <col min="13569" max="13569" width="15.42578125" style="25" customWidth="1"/>
    <col min="13570" max="13570" width="21.28515625" style="25" customWidth="1"/>
    <col min="13571" max="13574" width="6.7109375" style="25" customWidth="1"/>
    <col min="13575" max="13575" width="3.5703125" style="25" customWidth="1"/>
    <col min="13576" max="13824" width="9.140625" style="25"/>
    <col min="13825" max="13825" width="15.42578125" style="25" customWidth="1"/>
    <col min="13826" max="13826" width="21.28515625" style="25" customWidth="1"/>
    <col min="13827" max="13830" width="6.7109375" style="25" customWidth="1"/>
    <col min="13831" max="13831" width="3.5703125" style="25" customWidth="1"/>
    <col min="13832" max="14080" width="9.140625" style="25"/>
    <col min="14081" max="14081" width="15.42578125" style="25" customWidth="1"/>
    <col min="14082" max="14082" width="21.28515625" style="25" customWidth="1"/>
    <col min="14083" max="14086" width="6.7109375" style="25" customWidth="1"/>
    <col min="14087" max="14087" width="3.5703125" style="25" customWidth="1"/>
    <col min="14088" max="14336" width="9.140625" style="25"/>
    <col min="14337" max="14337" width="15.42578125" style="25" customWidth="1"/>
    <col min="14338" max="14338" width="21.28515625" style="25" customWidth="1"/>
    <col min="14339" max="14342" width="6.7109375" style="25" customWidth="1"/>
    <col min="14343" max="14343" width="3.5703125" style="25" customWidth="1"/>
    <col min="14344" max="14592" width="9.140625" style="25"/>
    <col min="14593" max="14593" width="15.42578125" style="25" customWidth="1"/>
    <col min="14594" max="14594" width="21.28515625" style="25" customWidth="1"/>
    <col min="14595" max="14598" width="6.7109375" style="25" customWidth="1"/>
    <col min="14599" max="14599" width="3.5703125" style="25" customWidth="1"/>
    <col min="14600" max="14848" width="9.140625" style="25"/>
    <col min="14849" max="14849" width="15.42578125" style="25" customWidth="1"/>
    <col min="14850" max="14850" width="21.28515625" style="25" customWidth="1"/>
    <col min="14851" max="14854" width="6.7109375" style="25" customWidth="1"/>
    <col min="14855" max="14855" width="3.5703125" style="25" customWidth="1"/>
    <col min="14856" max="15104" width="9.140625" style="25"/>
    <col min="15105" max="15105" width="15.42578125" style="25" customWidth="1"/>
    <col min="15106" max="15106" width="21.28515625" style="25" customWidth="1"/>
    <col min="15107" max="15110" width="6.7109375" style="25" customWidth="1"/>
    <col min="15111" max="15111" width="3.5703125" style="25" customWidth="1"/>
    <col min="15112" max="15360" width="9.140625" style="25"/>
    <col min="15361" max="15361" width="15.42578125" style="25" customWidth="1"/>
    <col min="15362" max="15362" width="21.28515625" style="25" customWidth="1"/>
    <col min="15363" max="15366" width="6.7109375" style="25" customWidth="1"/>
    <col min="15367" max="15367" width="3.5703125" style="25" customWidth="1"/>
    <col min="15368" max="15616" width="9.140625" style="25"/>
    <col min="15617" max="15617" width="15.42578125" style="25" customWidth="1"/>
    <col min="15618" max="15618" width="21.28515625" style="25" customWidth="1"/>
    <col min="15619" max="15622" width="6.7109375" style="25" customWidth="1"/>
    <col min="15623" max="15623" width="3.5703125" style="25" customWidth="1"/>
    <col min="15624" max="15872" width="9.140625" style="25"/>
    <col min="15873" max="15873" width="15.42578125" style="25" customWidth="1"/>
    <col min="15874" max="15874" width="21.28515625" style="25" customWidth="1"/>
    <col min="15875" max="15878" width="6.7109375" style="25" customWidth="1"/>
    <col min="15879" max="15879" width="3.5703125" style="25" customWidth="1"/>
    <col min="15880" max="16128" width="9.140625" style="25"/>
    <col min="16129" max="16129" width="15.42578125" style="25" customWidth="1"/>
    <col min="16130" max="16130" width="21.28515625" style="25" customWidth="1"/>
    <col min="16131" max="16134" width="6.7109375" style="25" customWidth="1"/>
    <col min="16135" max="16135" width="3.5703125" style="25" customWidth="1"/>
    <col min="16136" max="16384" width="9.140625" style="25"/>
  </cols>
  <sheetData>
    <row r="1" spans="1:9" x14ac:dyDescent="0.2">
      <c r="A1" s="23" t="s">
        <v>43</v>
      </c>
    </row>
    <row r="2" spans="1:9" x14ac:dyDescent="0.2">
      <c r="B2" s="26" t="s">
        <v>44</v>
      </c>
      <c r="C2" s="26">
        <v>1</v>
      </c>
      <c r="D2" s="26">
        <v>2</v>
      </c>
      <c r="E2" s="26">
        <v>3</v>
      </c>
      <c r="F2" s="26">
        <v>4</v>
      </c>
    </row>
    <row r="3" spans="1:9" ht="14.25" x14ac:dyDescent="0.25">
      <c r="A3" s="27"/>
      <c r="B3" s="28" t="s">
        <v>45</v>
      </c>
      <c r="C3" s="29" t="s">
        <v>46</v>
      </c>
      <c r="D3" s="29" t="s">
        <v>47</v>
      </c>
      <c r="E3" s="29" t="s">
        <v>48</v>
      </c>
      <c r="F3" s="29" t="s">
        <v>49</v>
      </c>
    </row>
    <row r="4" spans="1:9" ht="14.25" x14ac:dyDescent="0.25">
      <c r="A4" s="27"/>
      <c r="B4" s="28" t="s">
        <v>50</v>
      </c>
      <c r="C4" s="29" t="s">
        <v>51</v>
      </c>
      <c r="D4" s="29" t="s">
        <v>52</v>
      </c>
      <c r="E4" s="29" t="s">
        <v>53</v>
      </c>
      <c r="F4" s="29" t="s">
        <v>54</v>
      </c>
    </row>
    <row r="5" spans="1:9" s="30" customFormat="1" ht="8.25" x14ac:dyDescent="0.15">
      <c r="B5" s="31"/>
    </row>
    <row r="6" spans="1:9" ht="14.25" x14ac:dyDescent="0.25">
      <c r="A6" s="32"/>
      <c r="B6" s="33" t="s">
        <v>55</v>
      </c>
      <c r="C6" s="26" t="s">
        <v>56</v>
      </c>
      <c r="D6" s="26" t="s">
        <v>57</v>
      </c>
      <c r="E6" s="26" t="s">
        <v>58</v>
      </c>
      <c r="F6" s="26" t="s">
        <v>59</v>
      </c>
      <c r="G6" s="34"/>
      <c r="H6" s="35" t="s">
        <v>60</v>
      </c>
      <c r="I6" s="36"/>
    </row>
    <row r="7" spans="1:9" x14ac:dyDescent="0.2">
      <c r="A7" s="23" t="s">
        <v>61</v>
      </c>
      <c r="B7" s="37"/>
      <c r="C7" s="38"/>
      <c r="D7" s="38"/>
      <c r="E7" s="38"/>
      <c r="F7" s="38"/>
      <c r="H7" s="39"/>
    </row>
    <row r="8" spans="1:9" ht="5.0999999999999996" customHeight="1" x14ac:dyDescent="0.2"/>
    <row r="9" spans="1:9" x14ac:dyDescent="0.2">
      <c r="B9" s="26" t="s">
        <v>45</v>
      </c>
    </row>
    <row r="10" spans="1:9" ht="15.75" x14ac:dyDescent="0.3">
      <c r="B10" s="26" t="s">
        <v>50</v>
      </c>
      <c r="C10" s="24" t="s">
        <v>62</v>
      </c>
      <c r="D10" s="24" t="s">
        <v>63</v>
      </c>
      <c r="E10" s="24" t="s">
        <v>64</v>
      </c>
      <c r="F10" s="24" t="s">
        <v>65</v>
      </c>
    </row>
    <row r="11" spans="1:9" s="30" customFormat="1" ht="8.25" x14ac:dyDescent="0.15">
      <c r="B11" s="31"/>
    </row>
    <row r="12" spans="1:9" ht="18.75" x14ac:dyDescent="0.35">
      <c r="A12" s="40" t="s">
        <v>66</v>
      </c>
      <c r="C12" s="41" t="s">
        <v>67</v>
      </c>
    </row>
    <row r="13" spans="1:9" ht="18.75" x14ac:dyDescent="0.35">
      <c r="A13" s="42" t="s">
        <v>68</v>
      </c>
    </row>
    <row r="14" spans="1:9" ht="18.75" x14ac:dyDescent="0.35">
      <c r="A14" s="43" t="s">
        <v>69</v>
      </c>
    </row>
    <row r="15" spans="1:9" s="30" customFormat="1" ht="8.25" x14ac:dyDescent="0.15">
      <c r="A15" s="44"/>
      <c r="B15" s="31"/>
    </row>
    <row r="16" spans="1:9" s="30" customFormat="1" x14ac:dyDescent="0.2">
      <c r="A16" s="25"/>
      <c r="B16" s="25" t="s">
        <v>70</v>
      </c>
      <c r="C16" s="25"/>
    </row>
    <row r="17" spans="1:12" s="30" customFormat="1" ht="14.25" x14ac:dyDescent="0.25">
      <c r="A17" s="41" t="s">
        <v>71</v>
      </c>
      <c r="B17" s="24"/>
      <c r="C17" s="25"/>
    </row>
    <row r="18" spans="1:12" s="30" customFormat="1" ht="14.25" x14ac:dyDescent="0.25">
      <c r="A18" s="45" t="s">
        <v>72</v>
      </c>
      <c r="B18" s="24"/>
      <c r="C18" s="25"/>
    </row>
    <row r="19" spans="1:12" s="30" customFormat="1" x14ac:dyDescent="0.2">
      <c r="A19" s="25"/>
      <c r="B19" s="46" t="s">
        <v>73</v>
      </c>
      <c r="C19" s="25"/>
    </row>
    <row r="20" spans="1:12" s="30" customFormat="1" x14ac:dyDescent="0.2">
      <c r="A20" s="25"/>
      <c r="B20" s="43" t="s">
        <v>74</v>
      </c>
      <c r="C20" s="25"/>
    </row>
    <row r="21" spans="1:12" s="30" customFormat="1" ht="8.25" x14ac:dyDescent="0.15">
      <c r="A21" s="44"/>
      <c r="B21" s="31"/>
    </row>
    <row r="22" spans="1:12" s="30" customFormat="1" ht="20.25" x14ac:dyDescent="0.35">
      <c r="A22" s="40" t="s">
        <v>75</v>
      </c>
      <c r="D22" s="40" t="s">
        <v>76</v>
      </c>
      <c r="E22" s="47"/>
      <c r="F22" s="47"/>
      <c r="G22" s="47"/>
      <c r="H22" s="47"/>
      <c r="I22" s="47"/>
    </row>
    <row r="23" spans="1:12" s="30" customFormat="1" ht="20.25" x14ac:dyDescent="0.35">
      <c r="A23" s="42" t="s">
        <v>77</v>
      </c>
      <c r="D23" s="42" t="s">
        <v>78</v>
      </c>
      <c r="E23" s="47"/>
      <c r="F23" s="47"/>
      <c r="G23" s="47"/>
      <c r="H23" s="47"/>
      <c r="I23" s="47"/>
    </row>
    <row r="24" spans="1:12" s="30" customFormat="1" ht="12.75" customHeight="1" x14ac:dyDescent="0.2">
      <c r="A24" s="48"/>
      <c r="B24" s="49"/>
      <c r="C24" s="47"/>
      <c r="D24" s="47"/>
      <c r="E24" s="47"/>
      <c r="F24" s="47"/>
      <c r="G24" s="47"/>
      <c r="H24" s="47"/>
      <c r="I24" s="47"/>
    </row>
    <row r="25" spans="1:12" ht="12.75" customHeight="1" x14ac:dyDescent="0.2"/>
    <row r="27" spans="1:12" ht="15.75" thickBot="1" x14ac:dyDescent="0.25">
      <c r="A27" s="50" t="s">
        <v>79</v>
      </c>
      <c r="B27" s="51" t="s">
        <v>80</v>
      </c>
      <c r="C27" s="51"/>
      <c r="D27" s="51"/>
      <c r="E27" s="51"/>
      <c r="F27" s="51"/>
      <c r="G27" s="52" t="s">
        <v>81</v>
      </c>
      <c r="H27" s="51" t="s">
        <v>82</v>
      </c>
      <c r="I27" s="51"/>
      <c r="J27" s="51"/>
      <c r="K27" s="51"/>
      <c r="L27" s="51"/>
    </row>
    <row r="28" spans="1:12" ht="15" x14ac:dyDescent="0.2">
      <c r="A28" s="50"/>
      <c r="B28" s="53" t="s">
        <v>83</v>
      </c>
      <c r="C28" s="53"/>
      <c r="D28" s="53"/>
      <c r="E28" s="53"/>
      <c r="F28" s="53"/>
      <c r="G28" s="52"/>
      <c r="H28" s="53" t="s">
        <v>84</v>
      </c>
      <c r="I28" s="53"/>
      <c r="J28" s="53"/>
      <c r="K28" s="53"/>
      <c r="L28" s="53"/>
    </row>
    <row r="31" spans="1:12" x14ac:dyDescent="0.2">
      <c r="C31" s="45"/>
    </row>
  </sheetData>
  <mergeCells count="6">
    <mergeCell ref="A27:A28"/>
    <mergeCell ref="B27:F27"/>
    <mergeCell ref="G27:G28"/>
    <mergeCell ref="H27:L27"/>
    <mergeCell ref="B28:F28"/>
    <mergeCell ref="H28:L28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Equation.3" shapeId="5121" r:id="rId3">
          <objectPr defaultSize="0" r:id="rId4">
            <anchor moveWithCells="1">
              <from>
                <xdr:col>2</xdr:col>
                <xdr:colOff>85725</xdr:colOff>
                <xdr:row>7</xdr:row>
                <xdr:rowOff>9525</xdr:rowOff>
              </from>
              <to>
                <xdr:col>2</xdr:col>
                <xdr:colOff>247650</xdr:colOff>
                <xdr:row>9</xdr:row>
                <xdr:rowOff>28575</xdr:rowOff>
              </to>
            </anchor>
          </objectPr>
        </oleObject>
      </mc:Choice>
      <mc:Fallback>
        <oleObject progId="Equation.3" shapeId="5121" r:id="rId3"/>
      </mc:Fallback>
    </mc:AlternateContent>
    <mc:AlternateContent xmlns:mc="http://schemas.openxmlformats.org/markup-compatibility/2006">
      <mc:Choice Requires="x14">
        <oleObject progId="Equation.3" shapeId="5122" r:id="rId5">
          <objectPr defaultSize="0" r:id="rId6">
            <anchor moveWithCells="1">
              <from>
                <xdr:col>3</xdr:col>
                <xdr:colOff>95250</xdr:colOff>
                <xdr:row>7</xdr:row>
                <xdr:rowOff>19050</xdr:rowOff>
              </from>
              <to>
                <xdr:col>3</xdr:col>
                <xdr:colOff>285750</xdr:colOff>
                <xdr:row>9</xdr:row>
                <xdr:rowOff>19050</xdr:rowOff>
              </to>
            </anchor>
          </objectPr>
        </oleObject>
      </mc:Choice>
      <mc:Fallback>
        <oleObject progId="Equation.3" shapeId="5122" r:id="rId5"/>
      </mc:Fallback>
    </mc:AlternateContent>
    <mc:AlternateContent xmlns:mc="http://schemas.openxmlformats.org/markup-compatibility/2006">
      <mc:Choice Requires="x14">
        <oleObject progId="Equation.3" shapeId="5123" r:id="rId7">
          <objectPr defaultSize="0" r:id="rId8">
            <anchor moveWithCells="1">
              <from>
                <xdr:col>4</xdr:col>
                <xdr:colOff>95250</xdr:colOff>
                <xdr:row>7</xdr:row>
                <xdr:rowOff>28575</xdr:rowOff>
              </from>
              <to>
                <xdr:col>4</xdr:col>
                <xdr:colOff>276225</xdr:colOff>
                <xdr:row>9</xdr:row>
                <xdr:rowOff>38100</xdr:rowOff>
              </to>
            </anchor>
          </objectPr>
        </oleObject>
      </mc:Choice>
      <mc:Fallback>
        <oleObject progId="Equation.3" shapeId="5123" r:id="rId7"/>
      </mc:Fallback>
    </mc:AlternateContent>
    <mc:AlternateContent xmlns:mc="http://schemas.openxmlformats.org/markup-compatibility/2006">
      <mc:Choice Requires="x14">
        <oleObject progId="Equation.3" shapeId="5124" r:id="rId9">
          <objectPr defaultSize="0" r:id="rId10">
            <anchor moveWithCells="1">
              <from>
                <xdr:col>5</xdr:col>
                <xdr:colOff>85725</xdr:colOff>
                <xdr:row>7</xdr:row>
                <xdr:rowOff>28575</xdr:rowOff>
              </from>
              <to>
                <xdr:col>5</xdr:col>
                <xdr:colOff>276225</xdr:colOff>
                <xdr:row>9</xdr:row>
                <xdr:rowOff>28575</xdr:rowOff>
              </to>
            </anchor>
          </objectPr>
        </oleObject>
      </mc:Choice>
      <mc:Fallback>
        <oleObject progId="Equation.3" shapeId="5124" r:id="rId9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D18" sqref="D18"/>
    </sheetView>
  </sheetViews>
  <sheetFormatPr defaultRowHeight="12.75" x14ac:dyDescent="0.2"/>
  <cols>
    <col min="1" max="6" width="9.140625" style="25"/>
    <col min="7" max="7" width="13.7109375" style="25" customWidth="1"/>
    <col min="8" max="262" width="9.140625" style="25"/>
    <col min="263" max="263" width="13.7109375" style="25" customWidth="1"/>
    <col min="264" max="518" width="9.140625" style="25"/>
    <col min="519" max="519" width="13.7109375" style="25" customWidth="1"/>
    <col min="520" max="774" width="9.140625" style="25"/>
    <col min="775" max="775" width="13.7109375" style="25" customWidth="1"/>
    <col min="776" max="1030" width="9.140625" style="25"/>
    <col min="1031" max="1031" width="13.7109375" style="25" customWidth="1"/>
    <col min="1032" max="1286" width="9.140625" style="25"/>
    <col min="1287" max="1287" width="13.7109375" style="25" customWidth="1"/>
    <col min="1288" max="1542" width="9.140625" style="25"/>
    <col min="1543" max="1543" width="13.7109375" style="25" customWidth="1"/>
    <col min="1544" max="1798" width="9.140625" style="25"/>
    <col min="1799" max="1799" width="13.7109375" style="25" customWidth="1"/>
    <col min="1800" max="2054" width="9.140625" style="25"/>
    <col min="2055" max="2055" width="13.7109375" style="25" customWidth="1"/>
    <col min="2056" max="2310" width="9.140625" style="25"/>
    <col min="2311" max="2311" width="13.7109375" style="25" customWidth="1"/>
    <col min="2312" max="2566" width="9.140625" style="25"/>
    <col min="2567" max="2567" width="13.7109375" style="25" customWidth="1"/>
    <col min="2568" max="2822" width="9.140625" style="25"/>
    <col min="2823" max="2823" width="13.7109375" style="25" customWidth="1"/>
    <col min="2824" max="3078" width="9.140625" style="25"/>
    <col min="3079" max="3079" width="13.7109375" style="25" customWidth="1"/>
    <col min="3080" max="3334" width="9.140625" style="25"/>
    <col min="3335" max="3335" width="13.7109375" style="25" customWidth="1"/>
    <col min="3336" max="3590" width="9.140625" style="25"/>
    <col min="3591" max="3591" width="13.7109375" style="25" customWidth="1"/>
    <col min="3592" max="3846" width="9.140625" style="25"/>
    <col min="3847" max="3847" width="13.7109375" style="25" customWidth="1"/>
    <col min="3848" max="4102" width="9.140625" style="25"/>
    <col min="4103" max="4103" width="13.7109375" style="25" customWidth="1"/>
    <col min="4104" max="4358" width="9.140625" style="25"/>
    <col min="4359" max="4359" width="13.7109375" style="25" customWidth="1"/>
    <col min="4360" max="4614" width="9.140625" style="25"/>
    <col min="4615" max="4615" width="13.7109375" style="25" customWidth="1"/>
    <col min="4616" max="4870" width="9.140625" style="25"/>
    <col min="4871" max="4871" width="13.7109375" style="25" customWidth="1"/>
    <col min="4872" max="5126" width="9.140625" style="25"/>
    <col min="5127" max="5127" width="13.7109375" style="25" customWidth="1"/>
    <col min="5128" max="5382" width="9.140625" style="25"/>
    <col min="5383" max="5383" width="13.7109375" style="25" customWidth="1"/>
    <col min="5384" max="5638" width="9.140625" style="25"/>
    <col min="5639" max="5639" width="13.7109375" style="25" customWidth="1"/>
    <col min="5640" max="5894" width="9.140625" style="25"/>
    <col min="5895" max="5895" width="13.7109375" style="25" customWidth="1"/>
    <col min="5896" max="6150" width="9.140625" style="25"/>
    <col min="6151" max="6151" width="13.7109375" style="25" customWidth="1"/>
    <col min="6152" max="6406" width="9.140625" style="25"/>
    <col min="6407" max="6407" width="13.7109375" style="25" customWidth="1"/>
    <col min="6408" max="6662" width="9.140625" style="25"/>
    <col min="6663" max="6663" width="13.7109375" style="25" customWidth="1"/>
    <col min="6664" max="6918" width="9.140625" style="25"/>
    <col min="6919" max="6919" width="13.7109375" style="25" customWidth="1"/>
    <col min="6920" max="7174" width="9.140625" style="25"/>
    <col min="7175" max="7175" width="13.7109375" style="25" customWidth="1"/>
    <col min="7176" max="7430" width="9.140625" style="25"/>
    <col min="7431" max="7431" width="13.7109375" style="25" customWidth="1"/>
    <col min="7432" max="7686" width="9.140625" style="25"/>
    <col min="7687" max="7687" width="13.7109375" style="25" customWidth="1"/>
    <col min="7688" max="7942" width="9.140625" style="25"/>
    <col min="7943" max="7943" width="13.7109375" style="25" customWidth="1"/>
    <col min="7944" max="8198" width="9.140625" style="25"/>
    <col min="8199" max="8199" width="13.7109375" style="25" customWidth="1"/>
    <col min="8200" max="8454" width="9.140625" style="25"/>
    <col min="8455" max="8455" width="13.7109375" style="25" customWidth="1"/>
    <col min="8456" max="8710" width="9.140625" style="25"/>
    <col min="8711" max="8711" width="13.7109375" style="25" customWidth="1"/>
    <col min="8712" max="8966" width="9.140625" style="25"/>
    <col min="8967" max="8967" width="13.7109375" style="25" customWidth="1"/>
    <col min="8968" max="9222" width="9.140625" style="25"/>
    <col min="9223" max="9223" width="13.7109375" style="25" customWidth="1"/>
    <col min="9224" max="9478" width="9.140625" style="25"/>
    <col min="9479" max="9479" width="13.7109375" style="25" customWidth="1"/>
    <col min="9480" max="9734" width="9.140625" style="25"/>
    <col min="9735" max="9735" width="13.7109375" style="25" customWidth="1"/>
    <col min="9736" max="9990" width="9.140625" style="25"/>
    <col min="9991" max="9991" width="13.7109375" style="25" customWidth="1"/>
    <col min="9992" max="10246" width="9.140625" style="25"/>
    <col min="10247" max="10247" width="13.7109375" style="25" customWidth="1"/>
    <col min="10248" max="10502" width="9.140625" style="25"/>
    <col min="10503" max="10503" width="13.7109375" style="25" customWidth="1"/>
    <col min="10504" max="10758" width="9.140625" style="25"/>
    <col min="10759" max="10759" width="13.7109375" style="25" customWidth="1"/>
    <col min="10760" max="11014" width="9.140625" style="25"/>
    <col min="11015" max="11015" width="13.7109375" style="25" customWidth="1"/>
    <col min="11016" max="11270" width="9.140625" style="25"/>
    <col min="11271" max="11271" width="13.7109375" style="25" customWidth="1"/>
    <col min="11272" max="11526" width="9.140625" style="25"/>
    <col min="11527" max="11527" width="13.7109375" style="25" customWidth="1"/>
    <col min="11528" max="11782" width="9.140625" style="25"/>
    <col min="11783" max="11783" width="13.7109375" style="25" customWidth="1"/>
    <col min="11784" max="12038" width="9.140625" style="25"/>
    <col min="12039" max="12039" width="13.7109375" style="25" customWidth="1"/>
    <col min="12040" max="12294" width="9.140625" style="25"/>
    <col min="12295" max="12295" width="13.7109375" style="25" customWidth="1"/>
    <col min="12296" max="12550" width="9.140625" style="25"/>
    <col min="12551" max="12551" width="13.7109375" style="25" customWidth="1"/>
    <col min="12552" max="12806" width="9.140625" style="25"/>
    <col min="12807" max="12807" width="13.7109375" style="25" customWidth="1"/>
    <col min="12808" max="13062" width="9.140625" style="25"/>
    <col min="13063" max="13063" width="13.7109375" style="25" customWidth="1"/>
    <col min="13064" max="13318" width="9.140625" style="25"/>
    <col min="13319" max="13319" width="13.7109375" style="25" customWidth="1"/>
    <col min="13320" max="13574" width="9.140625" style="25"/>
    <col min="13575" max="13575" width="13.7109375" style="25" customWidth="1"/>
    <col min="13576" max="13830" width="9.140625" style="25"/>
    <col min="13831" max="13831" width="13.7109375" style="25" customWidth="1"/>
    <col min="13832" max="14086" width="9.140625" style="25"/>
    <col min="14087" max="14087" width="13.7109375" style="25" customWidth="1"/>
    <col min="14088" max="14342" width="9.140625" style="25"/>
    <col min="14343" max="14343" width="13.7109375" style="25" customWidth="1"/>
    <col min="14344" max="14598" width="9.140625" style="25"/>
    <col min="14599" max="14599" width="13.7109375" style="25" customWidth="1"/>
    <col min="14600" max="14854" width="9.140625" style="25"/>
    <col min="14855" max="14855" width="13.7109375" style="25" customWidth="1"/>
    <col min="14856" max="15110" width="9.140625" style="25"/>
    <col min="15111" max="15111" width="13.7109375" style="25" customWidth="1"/>
    <col min="15112" max="15366" width="9.140625" style="25"/>
    <col min="15367" max="15367" width="13.7109375" style="25" customWidth="1"/>
    <col min="15368" max="15622" width="9.140625" style="25"/>
    <col min="15623" max="15623" width="13.7109375" style="25" customWidth="1"/>
    <col min="15624" max="15878" width="9.140625" style="25"/>
    <col min="15879" max="15879" width="13.7109375" style="25" customWidth="1"/>
    <col min="15880" max="16134" width="9.140625" style="25"/>
    <col min="16135" max="16135" width="13.7109375" style="25" customWidth="1"/>
    <col min="16136" max="16384" width="9.140625" style="25"/>
  </cols>
  <sheetData>
    <row r="1" spans="1:1" x14ac:dyDescent="0.2">
      <c r="A1" s="23" t="s">
        <v>201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9"/>
  <sheetViews>
    <sheetView zoomScaleNormal="100" workbookViewId="0">
      <selection activeCell="J15" sqref="J15"/>
    </sheetView>
  </sheetViews>
  <sheetFormatPr defaultRowHeight="12.75" x14ac:dyDescent="0.2"/>
  <cols>
    <col min="1" max="1" width="9.140625" style="25"/>
    <col min="2" max="2" width="12.28515625" style="25" customWidth="1"/>
    <col min="3" max="6" width="9.140625" style="25"/>
    <col min="7" max="7" width="12.85546875" style="25" customWidth="1"/>
    <col min="8" max="257" width="9.140625" style="25"/>
    <col min="258" max="258" width="12.28515625" style="25" customWidth="1"/>
    <col min="259" max="262" width="9.140625" style="25"/>
    <col min="263" max="263" width="12.85546875" style="25" customWidth="1"/>
    <col min="264" max="513" width="9.140625" style="25"/>
    <col min="514" max="514" width="12.28515625" style="25" customWidth="1"/>
    <col min="515" max="518" width="9.140625" style="25"/>
    <col min="519" max="519" width="12.85546875" style="25" customWidth="1"/>
    <col min="520" max="769" width="9.140625" style="25"/>
    <col min="770" max="770" width="12.28515625" style="25" customWidth="1"/>
    <col min="771" max="774" width="9.140625" style="25"/>
    <col min="775" max="775" width="12.85546875" style="25" customWidth="1"/>
    <col min="776" max="1025" width="9.140625" style="25"/>
    <col min="1026" max="1026" width="12.28515625" style="25" customWidth="1"/>
    <col min="1027" max="1030" width="9.140625" style="25"/>
    <col min="1031" max="1031" width="12.85546875" style="25" customWidth="1"/>
    <col min="1032" max="1281" width="9.140625" style="25"/>
    <col min="1282" max="1282" width="12.28515625" style="25" customWidth="1"/>
    <col min="1283" max="1286" width="9.140625" style="25"/>
    <col min="1287" max="1287" width="12.85546875" style="25" customWidth="1"/>
    <col min="1288" max="1537" width="9.140625" style="25"/>
    <col min="1538" max="1538" width="12.28515625" style="25" customWidth="1"/>
    <col min="1539" max="1542" width="9.140625" style="25"/>
    <col min="1543" max="1543" width="12.85546875" style="25" customWidth="1"/>
    <col min="1544" max="1793" width="9.140625" style="25"/>
    <col min="1794" max="1794" width="12.28515625" style="25" customWidth="1"/>
    <col min="1795" max="1798" width="9.140625" style="25"/>
    <col min="1799" max="1799" width="12.85546875" style="25" customWidth="1"/>
    <col min="1800" max="2049" width="9.140625" style="25"/>
    <col min="2050" max="2050" width="12.28515625" style="25" customWidth="1"/>
    <col min="2051" max="2054" width="9.140625" style="25"/>
    <col min="2055" max="2055" width="12.85546875" style="25" customWidth="1"/>
    <col min="2056" max="2305" width="9.140625" style="25"/>
    <col min="2306" max="2306" width="12.28515625" style="25" customWidth="1"/>
    <col min="2307" max="2310" width="9.140625" style="25"/>
    <col min="2311" max="2311" width="12.85546875" style="25" customWidth="1"/>
    <col min="2312" max="2561" width="9.140625" style="25"/>
    <col min="2562" max="2562" width="12.28515625" style="25" customWidth="1"/>
    <col min="2563" max="2566" width="9.140625" style="25"/>
    <col min="2567" max="2567" width="12.85546875" style="25" customWidth="1"/>
    <col min="2568" max="2817" width="9.140625" style="25"/>
    <col min="2818" max="2818" width="12.28515625" style="25" customWidth="1"/>
    <col min="2819" max="2822" width="9.140625" style="25"/>
    <col min="2823" max="2823" width="12.85546875" style="25" customWidth="1"/>
    <col min="2824" max="3073" width="9.140625" style="25"/>
    <col min="3074" max="3074" width="12.28515625" style="25" customWidth="1"/>
    <col min="3075" max="3078" width="9.140625" style="25"/>
    <col min="3079" max="3079" width="12.85546875" style="25" customWidth="1"/>
    <col min="3080" max="3329" width="9.140625" style="25"/>
    <col min="3330" max="3330" width="12.28515625" style="25" customWidth="1"/>
    <col min="3331" max="3334" width="9.140625" style="25"/>
    <col min="3335" max="3335" width="12.85546875" style="25" customWidth="1"/>
    <col min="3336" max="3585" width="9.140625" style="25"/>
    <col min="3586" max="3586" width="12.28515625" style="25" customWidth="1"/>
    <col min="3587" max="3590" width="9.140625" style="25"/>
    <col min="3591" max="3591" width="12.85546875" style="25" customWidth="1"/>
    <col min="3592" max="3841" width="9.140625" style="25"/>
    <col min="3842" max="3842" width="12.28515625" style="25" customWidth="1"/>
    <col min="3843" max="3846" width="9.140625" style="25"/>
    <col min="3847" max="3847" width="12.85546875" style="25" customWidth="1"/>
    <col min="3848" max="4097" width="9.140625" style="25"/>
    <col min="4098" max="4098" width="12.28515625" style="25" customWidth="1"/>
    <col min="4099" max="4102" width="9.140625" style="25"/>
    <col min="4103" max="4103" width="12.85546875" style="25" customWidth="1"/>
    <col min="4104" max="4353" width="9.140625" style="25"/>
    <col min="4354" max="4354" width="12.28515625" style="25" customWidth="1"/>
    <col min="4355" max="4358" width="9.140625" style="25"/>
    <col min="4359" max="4359" width="12.85546875" style="25" customWidth="1"/>
    <col min="4360" max="4609" width="9.140625" style="25"/>
    <col min="4610" max="4610" width="12.28515625" style="25" customWidth="1"/>
    <col min="4611" max="4614" width="9.140625" style="25"/>
    <col min="4615" max="4615" width="12.85546875" style="25" customWidth="1"/>
    <col min="4616" max="4865" width="9.140625" style="25"/>
    <col min="4866" max="4866" width="12.28515625" style="25" customWidth="1"/>
    <col min="4867" max="4870" width="9.140625" style="25"/>
    <col min="4871" max="4871" width="12.85546875" style="25" customWidth="1"/>
    <col min="4872" max="5121" width="9.140625" style="25"/>
    <col min="5122" max="5122" width="12.28515625" style="25" customWidth="1"/>
    <col min="5123" max="5126" width="9.140625" style="25"/>
    <col min="5127" max="5127" width="12.85546875" style="25" customWidth="1"/>
    <col min="5128" max="5377" width="9.140625" style="25"/>
    <col min="5378" max="5378" width="12.28515625" style="25" customWidth="1"/>
    <col min="5379" max="5382" width="9.140625" style="25"/>
    <col min="5383" max="5383" width="12.85546875" style="25" customWidth="1"/>
    <col min="5384" max="5633" width="9.140625" style="25"/>
    <col min="5634" max="5634" width="12.28515625" style="25" customWidth="1"/>
    <col min="5635" max="5638" width="9.140625" style="25"/>
    <col min="5639" max="5639" width="12.85546875" style="25" customWidth="1"/>
    <col min="5640" max="5889" width="9.140625" style="25"/>
    <col min="5890" max="5890" width="12.28515625" style="25" customWidth="1"/>
    <col min="5891" max="5894" width="9.140625" style="25"/>
    <col min="5895" max="5895" width="12.85546875" style="25" customWidth="1"/>
    <col min="5896" max="6145" width="9.140625" style="25"/>
    <col min="6146" max="6146" width="12.28515625" style="25" customWidth="1"/>
    <col min="6147" max="6150" width="9.140625" style="25"/>
    <col min="6151" max="6151" width="12.85546875" style="25" customWidth="1"/>
    <col min="6152" max="6401" width="9.140625" style="25"/>
    <col min="6402" max="6402" width="12.28515625" style="25" customWidth="1"/>
    <col min="6403" max="6406" width="9.140625" style="25"/>
    <col min="6407" max="6407" width="12.85546875" style="25" customWidth="1"/>
    <col min="6408" max="6657" width="9.140625" style="25"/>
    <col min="6658" max="6658" width="12.28515625" style="25" customWidth="1"/>
    <col min="6659" max="6662" width="9.140625" style="25"/>
    <col min="6663" max="6663" width="12.85546875" style="25" customWidth="1"/>
    <col min="6664" max="6913" width="9.140625" style="25"/>
    <col min="6914" max="6914" width="12.28515625" style="25" customWidth="1"/>
    <col min="6915" max="6918" width="9.140625" style="25"/>
    <col min="6919" max="6919" width="12.85546875" style="25" customWidth="1"/>
    <col min="6920" max="7169" width="9.140625" style="25"/>
    <col min="7170" max="7170" width="12.28515625" style="25" customWidth="1"/>
    <col min="7171" max="7174" width="9.140625" style="25"/>
    <col min="7175" max="7175" width="12.85546875" style="25" customWidth="1"/>
    <col min="7176" max="7425" width="9.140625" style="25"/>
    <col min="7426" max="7426" width="12.28515625" style="25" customWidth="1"/>
    <col min="7427" max="7430" width="9.140625" style="25"/>
    <col min="7431" max="7431" width="12.85546875" style="25" customWidth="1"/>
    <col min="7432" max="7681" width="9.140625" style="25"/>
    <col min="7682" max="7682" width="12.28515625" style="25" customWidth="1"/>
    <col min="7683" max="7686" width="9.140625" style="25"/>
    <col min="7687" max="7687" width="12.85546875" style="25" customWidth="1"/>
    <col min="7688" max="7937" width="9.140625" style="25"/>
    <col min="7938" max="7938" width="12.28515625" style="25" customWidth="1"/>
    <col min="7939" max="7942" width="9.140625" style="25"/>
    <col min="7943" max="7943" width="12.85546875" style="25" customWidth="1"/>
    <col min="7944" max="8193" width="9.140625" style="25"/>
    <col min="8194" max="8194" width="12.28515625" style="25" customWidth="1"/>
    <col min="8195" max="8198" width="9.140625" style="25"/>
    <col min="8199" max="8199" width="12.85546875" style="25" customWidth="1"/>
    <col min="8200" max="8449" width="9.140625" style="25"/>
    <col min="8450" max="8450" width="12.28515625" style="25" customWidth="1"/>
    <col min="8451" max="8454" width="9.140625" style="25"/>
    <col min="8455" max="8455" width="12.85546875" style="25" customWidth="1"/>
    <col min="8456" max="8705" width="9.140625" style="25"/>
    <col min="8706" max="8706" width="12.28515625" style="25" customWidth="1"/>
    <col min="8707" max="8710" width="9.140625" style="25"/>
    <col min="8711" max="8711" width="12.85546875" style="25" customWidth="1"/>
    <col min="8712" max="8961" width="9.140625" style="25"/>
    <col min="8962" max="8962" width="12.28515625" style="25" customWidth="1"/>
    <col min="8963" max="8966" width="9.140625" style="25"/>
    <col min="8967" max="8967" width="12.85546875" style="25" customWidth="1"/>
    <col min="8968" max="9217" width="9.140625" style="25"/>
    <col min="9218" max="9218" width="12.28515625" style="25" customWidth="1"/>
    <col min="9219" max="9222" width="9.140625" style="25"/>
    <col min="9223" max="9223" width="12.85546875" style="25" customWidth="1"/>
    <col min="9224" max="9473" width="9.140625" style="25"/>
    <col min="9474" max="9474" width="12.28515625" style="25" customWidth="1"/>
    <col min="9475" max="9478" width="9.140625" style="25"/>
    <col min="9479" max="9479" width="12.85546875" style="25" customWidth="1"/>
    <col min="9480" max="9729" width="9.140625" style="25"/>
    <col min="9730" max="9730" width="12.28515625" style="25" customWidth="1"/>
    <col min="9731" max="9734" width="9.140625" style="25"/>
    <col min="9735" max="9735" width="12.85546875" style="25" customWidth="1"/>
    <col min="9736" max="9985" width="9.140625" style="25"/>
    <col min="9986" max="9986" width="12.28515625" style="25" customWidth="1"/>
    <col min="9987" max="9990" width="9.140625" style="25"/>
    <col min="9991" max="9991" width="12.85546875" style="25" customWidth="1"/>
    <col min="9992" max="10241" width="9.140625" style="25"/>
    <col min="10242" max="10242" width="12.28515625" style="25" customWidth="1"/>
    <col min="10243" max="10246" width="9.140625" style="25"/>
    <col min="10247" max="10247" width="12.85546875" style="25" customWidth="1"/>
    <col min="10248" max="10497" width="9.140625" style="25"/>
    <col min="10498" max="10498" width="12.28515625" style="25" customWidth="1"/>
    <col min="10499" max="10502" width="9.140625" style="25"/>
    <col min="10503" max="10503" width="12.85546875" style="25" customWidth="1"/>
    <col min="10504" max="10753" width="9.140625" style="25"/>
    <col min="10754" max="10754" width="12.28515625" style="25" customWidth="1"/>
    <col min="10755" max="10758" width="9.140625" style="25"/>
    <col min="10759" max="10759" width="12.85546875" style="25" customWidth="1"/>
    <col min="10760" max="11009" width="9.140625" style="25"/>
    <col min="11010" max="11010" width="12.28515625" style="25" customWidth="1"/>
    <col min="11011" max="11014" width="9.140625" style="25"/>
    <col min="11015" max="11015" width="12.85546875" style="25" customWidth="1"/>
    <col min="11016" max="11265" width="9.140625" style="25"/>
    <col min="11266" max="11266" width="12.28515625" style="25" customWidth="1"/>
    <col min="11267" max="11270" width="9.140625" style="25"/>
    <col min="11271" max="11271" width="12.85546875" style="25" customWidth="1"/>
    <col min="11272" max="11521" width="9.140625" style="25"/>
    <col min="11522" max="11522" width="12.28515625" style="25" customWidth="1"/>
    <col min="11523" max="11526" width="9.140625" style="25"/>
    <col min="11527" max="11527" width="12.85546875" style="25" customWidth="1"/>
    <col min="11528" max="11777" width="9.140625" style="25"/>
    <col min="11778" max="11778" width="12.28515625" style="25" customWidth="1"/>
    <col min="11779" max="11782" width="9.140625" style="25"/>
    <col min="11783" max="11783" width="12.85546875" style="25" customWidth="1"/>
    <col min="11784" max="12033" width="9.140625" style="25"/>
    <col min="12034" max="12034" width="12.28515625" style="25" customWidth="1"/>
    <col min="12035" max="12038" width="9.140625" style="25"/>
    <col min="12039" max="12039" width="12.85546875" style="25" customWidth="1"/>
    <col min="12040" max="12289" width="9.140625" style="25"/>
    <col min="12290" max="12290" width="12.28515625" style="25" customWidth="1"/>
    <col min="12291" max="12294" width="9.140625" style="25"/>
    <col min="12295" max="12295" width="12.85546875" style="25" customWidth="1"/>
    <col min="12296" max="12545" width="9.140625" style="25"/>
    <col min="12546" max="12546" width="12.28515625" style="25" customWidth="1"/>
    <col min="12547" max="12550" width="9.140625" style="25"/>
    <col min="12551" max="12551" width="12.85546875" style="25" customWidth="1"/>
    <col min="12552" max="12801" width="9.140625" style="25"/>
    <col min="12802" max="12802" width="12.28515625" style="25" customWidth="1"/>
    <col min="12803" max="12806" width="9.140625" style="25"/>
    <col min="12807" max="12807" width="12.85546875" style="25" customWidth="1"/>
    <col min="12808" max="13057" width="9.140625" style="25"/>
    <col min="13058" max="13058" width="12.28515625" style="25" customWidth="1"/>
    <col min="13059" max="13062" width="9.140625" style="25"/>
    <col min="13063" max="13063" width="12.85546875" style="25" customWidth="1"/>
    <col min="13064" max="13313" width="9.140625" style="25"/>
    <col min="13314" max="13314" width="12.28515625" style="25" customWidth="1"/>
    <col min="13315" max="13318" width="9.140625" style="25"/>
    <col min="13319" max="13319" width="12.85546875" style="25" customWidth="1"/>
    <col min="13320" max="13569" width="9.140625" style="25"/>
    <col min="13570" max="13570" width="12.28515625" style="25" customWidth="1"/>
    <col min="13571" max="13574" width="9.140625" style="25"/>
    <col min="13575" max="13575" width="12.85546875" style="25" customWidth="1"/>
    <col min="13576" max="13825" width="9.140625" style="25"/>
    <col min="13826" max="13826" width="12.28515625" style="25" customWidth="1"/>
    <col min="13827" max="13830" width="9.140625" style="25"/>
    <col min="13831" max="13831" width="12.85546875" style="25" customWidth="1"/>
    <col min="13832" max="14081" width="9.140625" style="25"/>
    <col min="14082" max="14082" width="12.28515625" style="25" customWidth="1"/>
    <col min="14083" max="14086" width="9.140625" style="25"/>
    <col min="14087" max="14087" width="12.85546875" style="25" customWidth="1"/>
    <col min="14088" max="14337" width="9.140625" style="25"/>
    <col min="14338" max="14338" width="12.28515625" style="25" customWidth="1"/>
    <col min="14339" max="14342" width="9.140625" style="25"/>
    <col min="14343" max="14343" width="12.85546875" style="25" customWidth="1"/>
    <col min="14344" max="14593" width="9.140625" style="25"/>
    <col min="14594" max="14594" width="12.28515625" style="25" customWidth="1"/>
    <col min="14595" max="14598" width="9.140625" style="25"/>
    <col min="14599" max="14599" width="12.85546875" style="25" customWidth="1"/>
    <col min="14600" max="14849" width="9.140625" style="25"/>
    <col min="14850" max="14850" width="12.28515625" style="25" customWidth="1"/>
    <col min="14851" max="14854" width="9.140625" style="25"/>
    <col min="14855" max="14855" width="12.85546875" style="25" customWidth="1"/>
    <col min="14856" max="15105" width="9.140625" style="25"/>
    <col min="15106" max="15106" width="12.28515625" style="25" customWidth="1"/>
    <col min="15107" max="15110" width="9.140625" style="25"/>
    <col min="15111" max="15111" width="12.85546875" style="25" customWidth="1"/>
    <col min="15112" max="15361" width="9.140625" style="25"/>
    <col min="15362" max="15362" width="12.28515625" style="25" customWidth="1"/>
    <col min="15363" max="15366" width="9.140625" style="25"/>
    <col min="15367" max="15367" width="12.85546875" style="25" customWidth="1"/>
    <col min="15368" max="15617" width="9.140625" style="25"/>
    <col min="15618" max="15618" width="12.28515625" style="25" customWidth="1"/>
    <col min="15619" max="15622" width="9.140625" style="25"/>
    <col min="15623" max="15623" width="12.85546875" style="25" customWidth="1"/>
    <col min="15624" max="15873" width="9.140625" style="25"/>
    <col min="15874" max="15874" width="12.28515625" style="25" customWidth="1"/>
    <col min="15875" max="15878" width="9.140625" style="25"/>
    <col min="15879" max="15879" width="12.85546875" style="25" customWidth="1"/>
    <col min="15880" max="16129" width="9.140625" style="25"/>
    <col min="16130" max="16130" width="12.28515625" style="25" customWidth="1"/>
    <col min="16131" max="16134" width="9.140625" style="25"/>
    <col min="16135" max="16135" width="12.85546875" style="25" customWidth="1"/>
    <col min="16136" max="16384" width="9.140625" style="25"/>
  </cols>
  <sheetData>
    <row r="1" spans="1:12" ht="18" x14ac:dyDescent="0.25">
      <c r="A1" s="169" t="s">
        <v>278</v>
      </c>
      <c r="B1" s="138"/>
      <c r="C1" s="139"/>
      <c r="D1" s="170" t="s">
        <v>171</v>
      </c>
      <c r="E1"/>
      <c r="F1"/>
      <c r="G1"/>
      <c r="H1"/>
      <c r="I1"/>
      <c r="J1"/>
      <c r="K1"/>
      <c r="L1"/>
    </row>
    <row r="2" spans="1:12" ht="15" x14ac:dyDescent="0.25">
      <c r="A2" s="140" t="s">
        <v>191</v>
      </c>
      <c r="B2" s="140" t="s">
        <v>190</v>
      </c>
      <c r="C2" s="140" t="s">
        <v>279</v>
      </c>
      <c r="D2"/>
      <c r="E2"/>
      <c r="F2"/>
      <c r="G2"/>
      <c r="H2"/>
      <c r="I2"/>
      <c r="J2"/>
      <c r="K2"/>
      <c r="L2"/>
    </row>
    <row r="3" spans="1:12" ht="15" x14ac:dyDescent="0.25">
      <c r="A3" s="141">
        <v>200</v>
      </c>
      <c r="B3" s="142" t="s">
        <v>180</v>
      </c>
      <c r="C3" s="141">
        <v>1</v>
      </c>
      <c r="D3"/>
      <c r="E3"/>
      <c r="F3"/>
      <c r="G3"/>
      <c r="H3"/>
      <c r="I3"/>
      <c r="J3"/>
      <c r="K3"/>
      <c r="L3"/>
    </row>
    <row r="4" spans="1:12" ht="15" x14ac:dyDescent="0.25">
      <c r="A4" s="141">
        <v>208</v>
      </c>
      <c r="B4" s="142" t="s">
        <v>180</v>
      </c>
      <c r="C4" s="141">
        <v>1</v>
      </c>
      <c r="D4"/>
      <c r="E4"/>
      <c r="F4"/>
      <c r="G4"/>
      <c r="H4"/>
      <c r="I4"/>
      <c r="J4"/>
      <c r="K4"/>
      <c r="L4"/>
    </row>
    <row r="5" spans="1:12" ht="15" x14ac:dyDescent="0.25">
      <c r="A5" s="141">
        <v>202</v>
      </c>
      <c r="B5" s="142" t="s">
        <v>180</v>
      </c>
      <c r="C5" s="141">
        <v>1</v>
      </c>
      <c r="D5"/>
      <c r="E5"/>
      <c r="F5"/>
      <c r="G5"/>
      <c r="H5"/>
      <c r="I5"/>
      <c r="J5"/>
      <c r="K5"/>
      <c r="L5"/>
    </row>
    <row r="6" spans="1:12" ht="15" x14ac:dyDescent="0.25">
      <c r="A6" s="141">
        <v>189</v>
      </c>
      <c r="B6" s="142" t="s">
        <v>180</v>
      </c>
      <c r="C6" s="141">
        <v>1</v>
      </c>
      <c r="D6"/>
      <c r="E6"/>
      <c r="F6"/>
      <c r="G6"/>
      <c r="H6"/>
      <c r="I6"/>
      <c r="J6"/>
      <c r="K6"/>
      <c r="L6"/>
    </row>
    <row r="7" spans="1:12" ht="15" x14ac:dyDescent="0.25">
      <c r="A7" s="140">
        <v>196</v>
      </c>
      <c r="B7" s="143" t="s">
        <v>180</v>
      </c>
      <c r="C7" s="140">
        <v>1</v>
      </c>
      <c r="D7"/>
      <c r="E7"/>
      <c r="F7"/>
      <c r="G7"/>
      <c r="H7"/>
      <c r="I7"/>
      <c r="J7"/>
      <c r="K7"/>
      <c r="L7"/>
    </row>
    <row r="8" spans="1:12" ht="15" x14ac:dyDescent="0.25">
      <c r="A8" s="141">
        <v>207</v>
      </c>
      <c r="B8" s="142" t="s">
        <v>181</v>
      </c>
      <c r="C8" s="141">
        <v>2</v>
      </c>
      <c r="D8"/>
      <c r="E8"/>
      <c r="F8"/>
      <c r="G8"/>
      <c r="H8"/>
      <c r="I8"/>
      <c r="J8"/>
      <c r="K8"/>
      <c r="L8"/>
    </row>
    <row r="9" spans="1:12" ht="15" x14ac:dyDescent="0.25">
      <c r="A9" s="141">
        <v>212</v>
      </c>
      <c r="B9" s="142" t="s">
        <v>181</v>
      </c>
      <c r="C9" s="141">
        <v>2</v>
      </c>
      <c r="D9"/>
      <c r="E9"/>
      <c r="F9"/>
      <c r="G9"/>
      <c r="H9"/>
      <c r="I9"/>
      <c r="J9"/>
      <c r="K9"/>
      <c r="L9"/>
    </row>
    <row r="10" spans="1:12" ht="15" x14ac:dyDescent="0.25">
      <c r="A10" s="141">
        <v>205</v>
      </c>
      <c r="B10" s="142" t="s">
        <v>181</v>
      </c>
      <c r="C10" s="141">
        <v>2</v>
      </c>
      <c r="D10"/>
      <c r="E10"/>
      <c r="F10"/>
      <c r="G10"/>
      <c r="H10"/>
      <c r="I10"/>
      <c r="J10"/>
      <c r="K10"/>
      <c r="L10"/>
    </row>
    <row r="11" spans="1:12" ht="15" x14ac:dyDescent="0.25">
      <c r="A11" s="141">
        <v>195</v>
      </c>
      <c r="B11" s="142" t="s">
        <v>181</v>
      </c>
      <c r="C11" s="141">
        <v>2</v>
      </c>
      <c r="D11"/>
      <c r="E11"/>
      <c r="F11"/>
      <c r="G11"/>
      <c r="H11"/>
      <c r="I11"/>
      <c r="J11"/>
      <c r="K11"/>
      <c r="L11"/>
    </row>
    <row r="12" spans="1:12" x14ac:dyDescent="0.2">
      <c r="A12" s="140">
        <v>201</v>
      </c>
      <c r="B12" s="143" t="s">
        <v>181</v>
      </c>
      <c r="C12" s="140">
        <v>2</v>
      </c>
    </row>
    <row r="13" spans="1:12" x14ac:dyDescent="0.2">
      <c r="A13" s="141">
        <v>202</v>
      </c>
      <c r="B13" s="142" t="s">
        <v>182</v>
      </c>
      <c r="C13" s="141">
        <v>3</v>
      </c>
    </row>
    <row r="14" spans="1:12" x14ac:dyDescent="0.2">
      <c r="A14" s="141">
        <v>198</v>
      </c>
      <c r="B14" s="142" t="s">
        <v>182</v>
      </c>
      <c r="C14" s="141">
        <v>3</v>
      </c>
    </row>
    <row r="15" spans="1:12" x14ac:dyDescent="0.2">
      <c r="A15" s="141">
        <v>190</v>
      </c>
      <c r="B15" s="142" t="s">
        <v>182</v>
      </c>
      <c r="C15" s="141">
        <v>3</v>
      </c>
    </row>
    <row r="16" spans="1:12" x14ac:dyDescent="0.2">
      <c r="A16" s="141">
        <v>186</v>
      </c>
      <c r="B16" s="142" t="s">
        <v>182</v>
      </c>
      <c r="C16" s="141">
        <v>3</v>
      </c>
    </row>
    <row r="17" spans="1:3" x14ac:dyDescent="0.2">
      <c r="A17" s="141">
        <v>194</v>
      </c>
      <c r="B17" s="142" t="s">
        <v>182</v>
      </c>
      <c r="C17" s="141">
        <v>3</v>
      </c>
    </row>
    <row r="19" spans="1:3" ht="18" x14ac:dyDescent="0.25">
      <c r="A19" s="168" t="s">
        <v>280</v>
      </c>
    </row>
  </sheetData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"/>
  <sheetViews>
    <sheetView workbookViewId="0">
      <selection activeCell="M4" sqref="M4"/>
    </sheetView>
  </sheetViews>
  <sheetFormatPr defaultRowHeight="15" x14ac:dyDescent="0.25"/>
  <sheetData>
    <row r="1" spans="1:13" ht="18" x14ac:dyDescent="0.25">
      <c r="A1" s="171" t="s">
        <v>21</v>
      </c>
      <c r="B1" s="171"/>
      <c r="C1" s="171"/>
      <c r="D1" s="171"/>
      <c r="E1" s="171"/>
      <c r="F1" s="171"/>
      <c r="G1" s="172"/>
      <c r="M1" t="s">
        <v>291</v>
      </c>
    </row>
    <row r="2" spans="1:13" ht="18" x14ac:dyDescent="0.25">
      <c r="A2" s="173" t="s">
        <v>281</v>
      </c>
      <c r="B2" s="174"/>
      <c r="C2" s="174"/>
      <c r="D2" s="174"/>
      <c r="E2" s="174"/>
      <c r="F2" s="174"/>
      <c r="G2" s="172"/>
      <c r="M2" t="s">
        <v>292</v>
      </c>
    </row>
    <row r="3" spans="1:13" ht="24.75" x14ac:dyDescent="0.25">
      <c r="A3" s="175" t="s">
        <v>163</v>
      </c>
      <c r="B3" s="176" t="s">
        <v>102</v>
      </c>
      <c r="C3" s="177" t="s">
        <v>24</v>
      </c>
      <c r="D3" s="177" t="s">
        <v>103</v>
      </c>
      <c r="E3" s="177" t="s">
        <v>26</v>
      </c>
      <c r="F3" s="178" t="s">
        <v>164</v>
      </c>
      <c r="G3" s="172"/>
    </row>
    <row r="4" spans="1:13" ht="24" x14ac:dyDescent="0.25">
      <c r="A4" s="179" t="s">
        <v>29</v>
      </c>
      <c r="B4" s="180">
        <v>250</v>
      </c>
      <c r="C4" s="181">
        <v>2</v>
      </c>
      <c r="D4" s="182">
        <v>125</v>
      </c>
      <c r="E4" s="182">
        <v>2.8625954198473282</v>
      </c>
      <c r="F4" s="183">
        <v>9.6281302721035675E-2</v>
      </c>
      <c r="G4" s="172"/>
    </row>
    <row r="5" spans="1:13" ht="24" x14ac:dyDescent="0.25">
      <c r="A5" s="184" t="s">
        <v>30</v>
      </c>
      <c r="B5" s="185">
        <v>524</v>
      </c>
      <c r="C5" s="186">
        <v>12</v>
      </c>
      <c r="D5" s="187">
        <v>43.666666666666664</v>
      </c>
      <c r="E5" s="188"/>
      <c r="F5" s="189"/>
      <c r="G5" s="172"/>
    </row>
    <row r="6" spans="1:13" x14ac:dyDescent="0.25">
      <c r="A6" s="190" t="s">
        <v>31</v>
      </c>
      <c r="B6" s="191">
        <v>774</v>
      </c>
      <c r="C6" s="192">
        <v>14</v>
      </c>
      <c r="D6" s="193"/>
      <c r="E6" s="193"/>
      <c r="F6" s="194"/>
      <c r="G6" s="172"/>
    </row>
    <row r="8" spans="1:13" x14ac:dyDescent="0.25">
      <c r="A8" s="171" t="s">
        <v>282</v>
      </c>
      <c r="B8" s="171"/>
      <c r="C8" s="171"/>
      <c r="D8" s="171"/>
      <c r="E8" s="171"/>
      <c r="F8" s="171"/>
      <c r="G8" s="171"/>
      <c r="H8" s="171"/>
      <c r="I8" s="171"/>
      <c r="J8" s="172"/>
    </row>
    <row r="9" spans="1:13" x14ac:dyDescent="0.25">
      <c r="A9" s="173" t="s">
        <v>281</v>
      </c>
      <c r="B9" s="174"/>
      <c r="C9" s="174"/>
      <c r="D9" s="174"/>
      <c r="E9" s="174"/>
      <c r="F9" s="174"/>
      <c r="G9" s="174"/>
      <c r="H9" s="174"/>
      <c r="I9" s="174"/>
      <c r="J9" s="172"/>
    </row>
    <row r="10" spans="1:13" x14ac:dyDescent="0.25">
      <c r="A10" s="195" t="s">
        <v>163</v>
      </c>
      <c r="B10" s="196" t="s">
        <v>283</v>
      </c>
      <c r="C10" s="197" t="s">
        <v>45</v>
      </c>
      <c r="D10" s="197" t="s">
        <v>284</v>
      </c>
      <c r="E10" s="197" t="s">
        <v>285</v>
      </c>
      <c r="F10" s="197" t="s">
        <v>286</v>
      </c>
      <c r="G10" s="197"/>
      <c r="H10" s="197" t="s">
        <v>287</v>
      </c>
      <c r="I10" s="198" t="s">
        <v>288</v>
      </c>
      <c r="J10" s="172"/>
    </row>
    <row r="11" spans="1:13" ht="24.75" x14ac:dyDescent="0.25">
      <c r="A11" s="175"/>
      <c r="B11" s="199"/>
      <c r="C11" s="200"/>
      <c r="D11" s="200"/>
      <c r="E11" s="200"/>
      <c r="F11" s="177" t="s">
        <v>289</v>
      </c>
      <c r="G11" s="177" t="s">
        <v>290</v>
      </c>
      <c r="H11" s="200"/>
      <c r="I11" s="201"/>
      <c r="J11" s="172"/>
    </row>
    <row r="12" spans="1:13" ht="24" x14ac:dyDescent="0.25">
      <c r="A12" s="179" t="s">
        <v>180</v>
      </c>
      <c r="B12" s="202">
        <v>5</v>
      </c>
      <c r="C12" s="203">
        <v>199</v>
      </c>
      <c r="D12" s="182">
        <v>7.0710678118654791</v>
      </c>
      <c r="E12" s="182">
        <v>3.1622776601683809</v>
      </c>
      <c r="F12" s="203">
        <v>190.22010966914917</v>
      </c>
      <c r="G12" s="203">
        <v>207.77989033085083</v>
      </c>
      <c r="H12" s="181">
        <v>189</v>
      </c>
      <c r="I12" s="204">
        <v>208</v>
      </c>
      <c r="J12" s="172"/>
    </row>
    <row r="13" spans="1:13" ht="24" x14ac:dyDescent="0.25">
      <c r="A13" s="184" t="s">
        <v>181</v>
      </c>
      <c r="B13" s="205">
        <v>5</v>
      </c>
      <c r="C13" s="206">
        <v>204</v>
      </c>
      <c r="D13" s="187">
        <v>6.4031242374328485</v>
      </c>
      <c r="E13" s="187">
        <v>2.8635642126552705</v>
      </c>
      <c r="F13" s="206">
        <v>196.0494711583537</v>
      </c>
      <c r="G13" s="206">
        <v>211.9505288416463</v>
      </c>
      <c r="H13" s="186">
        <v>195</v>
      </c>
      <c r="I13" s="207">
        <v>212</v>
      </c>
      <c r="J13" s="172"/>
    </row>
    <row r="14" spans="1:13" ht="24" x14ac:dyDescent="0.25">
      <c r="A14" s="184" t="s">
        <v>182</v>
      </c>
      <c r="B14" s="205">
        <v>5</v>
      </c>
      <c r="C14" s="206">
        <v>194</v>
      </c>
      <c r="D14" s="187">
        <v>6.3245553203367555</v>
      </c>
      <c r="E14" s="187">
        <v>2.8284271247461885</v>
      </c>
      <c r="F14" s="206">
        <v>186.14702735408977</v>
      </c>
      <c r="G14" s="206">
        <v>201.85297264591023</v>
      </c>
      <c r="H14" s="186">
        <v>186</v>
      </c>
      <c r="I14" s="207">
        <v>202</v>
      </c>
      <c r="J14" s="172"/>
    </row>
    <row r="15" spans="1:13" x14ac:dyDescent="0.25">
      <c r="A15" s="190" t="s">
        <v>31</v>
      </c>
      <c r="B15" s="208">
        <v>15</v>
      </c>
      <c r="C15" s="209">
        <v>199</v>
      </c>
      <c r="D15" s="210">
        <v>7.4354363883846313</v>
      </c>
      <c r="E15" s="210">
        <v>1.9198214202665533</v>
      </c>
      <c r="F15" s="209">
        <v>194.88239257463286</v>
      </c>
      <c r="G15" s="209">
        <v>203.11760742536714</v>
      </c>
      <c r="H15" s="192">
        <v>186</v>
      </c>
      <c r="I15" s="211">
        <v>212</v>
      </c>
      <c r="J15" s="172"/>
    </row>
  </sheetData>
  <mergeCells count="13">
    <mergeCell ref="F10:G10"/>
    <mergeCell ref="H10:H11"/>
    <mergeCell ref="I10:I11"/>
    <mergeCell ref="A1:F1"/>
    <mergeCell ref="A2:F2"/>
    <mergeCell ref="A3"/>
    <mergeCell ref="A8:I8"/>
    <mergeCell ref="A9:I9"/>
    <mergeCell ref="A10:A11"/>
    <mergeCell ref="B10:B11"/>
    <mergeCell ref="C10:C11"/>
    <mergeCell ref="D10:D11"/>
    <mergeCell ref="E10:E11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1"/>
  <sheetViews>
    <sheetView workbookViewId="0">
      <selection activeCell="D18" sqref="D18"/>
    </sheetView>
  </sheetViews>
  <sheetFormatPr defaultRowHeight="12.75" x14ac:dyDescent="0.2"/>
  <cols>
    <col min="1" max="1" width="12" style="25" customWidth="1"/>
    <col min="2" max="7" width="9.140625" style="25"/>
    <col min="8" max="8" width="11.5703125" style="25" customWidth="1"/>
    <col min="9" max="256" width="9.140625" style="25"/>
    <col min="257" max="257" width="12" style="25" customWidth="1"/>
    <col min="258" max="263" width="9.140625" style="25"/>
    <col min="264" max="264" width="11.5703125" style="25" customWidth="1"/>
    <col min="265" max="512" width="9.140625" style="25"/>
    <col min="513" max="513" width="12" style="25" customWidth="1"/>
    <col min="514" max="519" width="9.140625" style="25"/>
    <col min="520" max="520" width="11.5703125" style="25" customWidth="1"/>
    <col min="521" max="768" width="9.140625" style="25"/>
    <col min="769" max="769" width="12" style="25" customWidth="1"/>
    <col min="770" max="775" width="9.140625" style="25"/>
    <col min="776" max="776" width="11.5703125" style="25" customWidth="1"/>
    <col min="777" max="1024" width="9.140625" style="25"/>
    <col min="1025" max="1025" width="12" style="25" customWidth="1"/>
    <col min="1026" max="1031" width="9.140625" style="25"/>
    <col min="1032" max="1032" width="11.5703125" style="25" customWidth="1"/>
    <col min="1033" max="1280" width="9.140625" style="25"/>
    <col min="1281" max="1281" width="12" style="25" customWidth="1"/>
    <col min="1282" max="1287" width="9.140625" style="25"/>
    <col min="1288" max="1288" width="11.5703125" style="25" customWidth="1"/>
    <col min="1289" max="1536" width="9.140625" style="25"/>
    <col min="1537" max="1537" width="12" style="25" customWidth="1"/>
    <col min="1538" max="1543" width="9.140625" style="25"/>
    <col min="1544" max="1544" width="11.5703125" style="25" customWidth="1"/>
    <col min="1545" max="1792" width="9.140625" style="25"/>
    <col min="1793" max="1793" width="12" style="25" customWidth="1"/>
    <col min="1794" max="1799" width="9.140625" style="25"/>
    <col min="1800" max="1800" width="11.5703125" style="25" customWidth="1"/>
    <col min="1801" max="2048" width="9.140625" style="25"/>
    <col min="2049" max="2049" width="12" style="25" customWidth="1"/>
    <col min="2050" max="2055" width="9.140625" style="25"/>
    <col min="2056" max="2056" width="11.5703125" style="25" customWidth="1"/>
    <col min="2057" max="2304" width="9.140625" style="25"/>
    <col min="2305" max="2305" width="12" style="25" customWidth="1"/>
    <col min="2306" max="2311" width="9.140625" style="25"/>
    <col min="2312" max="2312" width="11.5703125" style="25" customWidth="1"/>
    <col min="2313" max="2560" width="9.140625" style="25"/>
    <col min="2561" max="2561" width="12" style="25" customWidth="1"/>
    <col min="2562" max="2567" width="9.140625" style="25"/>
    <col min="2568" max="2568" width="11.5703125" style="25" customWidth="1"/>
    <col min="2569" max="2816" width="9.140625" style="25"/>
    <col min="2817" max="2817" width="12" style="25" customWidth="1"/>
    <col min="2818" max="2823" width="9.140625" style="25"/>
    <col min="2824" max="2824" width="11.5703125" style="25" customWidth="1"/>
    <col min="2825" max="3072" width="9.140625" style="25"/>
    <col min="3073" max="3073" width="12" style="25" customWidth="1"/>
    <col min="3074" max="3079" width="9.140625" style="25"/>
    <col min="3080" max="3080" width="11.5703125" style="25" customWidth="1"/>
    <col min="3081" max="3328" width="9.140625" style="25"/>
    <col min="3329" max="3329" width="12" style="25" customWidth="1"/>
    <col min="3330" max="3335" width="9.140625" style="25"/>
    <col min="3336" max="3336" width="11.5703125" style="25" customWidth="1"/>
    <col min="3337" max="3584" width="9.140625" style="25"/>
    <col min="3585" max="3585" width="12" style="25" customWidth="1"/>
    <col min="3586" max="3591" width="9.140625" style="25"/>
    <col min="3592" max="3592" width="11.5703125" style="25" customWidth="1"/>
    <col min="3593" max="3840" width="9.140625" style="25"/>
    <col min="3841" max="3841" width="12" style="25" customWidth="1"/>
    <col min="3842" max="3847" width="9.140625" style="25"/>
    <col min="3848" max="3848" width="11.5703125" style="25" customWidth="1"/>
    <col min="3849" max="4096" width="9.140625" style="25"/>
    <col min="4097" max="4097" width="12" style="25" customWidth="1"/>
    <col min="4098" max="4103" width="9.140625" style="25"/>
    <col min="4104" max="4104" width="11.5703125" style="25" customWidth="1"/>
    <col min="4105" max="4352" width="9.140625" style="25"/>
    <col min="4353" max="4353" width="12" style="25" customWidth="1"/>
    <col min="4354" max="4359" width="9.140625" style="25"/>
    <col min="4360" max="4360" width="11.5703125" style="25" customWidth="1"/>
    <col min="4361" max="4608" width="9.140625" style="25"/>
    <col min="4609" max="4609" width="12" style="25" customWidth="1"/>
    <col min="4610" max="4615" width="9.140625" style="25"/>
    <col min="4616" max="4616" width="11.5703125" style="25" customWidth="1"/>
    <col min="4617" max="4864" width="9.140625" style="25"/>
    <col min="4865" max="4865" width="12" style="25" customWidth="1"/>
    <col min="4866" max="4871" width="9.140625" style="25"/>
    <col min="4872" max="4872" width="11.5703125" style="25" customWidth="1"/>
    <col min="4873" max="5120" width="9.140625" style="25"/>
    <col min="5121" max="5121" width="12" style="25" customWidth="1"/>
    <col min="5122" max="5127" width="9.140625" style="25"/>
    <col min="5128" max="5128" width="11.5703125" style="25" customWidth="1"/>
    <col min="5129" max="5376" width="9.140625" style="25"/>
    <col min="5377" max="5377" width="12" style="25" customWidth="1"/>
    <col min="5378" max="5383" width="9.140625" style="25"/>
    <col min="5384" max="5384" width="11.5703125" style="25" customWidth="1"/>
    <col min="5385" max="5632" width="9.140625" style="25"/>
    <col min="5633" max="5633" width="12" style="25" customWidth="1"/>
    <col min="5634" max="5639" width="9.140625" style="25"/>
    <col min="5640" max="5640" width="11.5703125" style="25" customWidth="1"/>
    <col min="5641" max="5888" width="9.140625" style="25"/>
    <col min="5889" max="5889" width="12" style="25" customWidth="1"/>
    <col min="5890" max="5895" width="9.140625" style="25"/>
    <col min="5896" max="5896" width="11.5703125" style="25" customWidth="1"/>
    <col min="5897" max="6144" width="9.140625" style="25"/>
    <col min="6145" max="6145" width="12" style="25" customWidth="1"/>
    <col min="6146" max="6151" width="9.140625" style="25"/>
    <col min="6152" max="6152" width="11.5703125" style="25" customWidth="1"/>
    <col min="6153" max="6400" width="9.140625" style="25"/>
    <col min="6401" max="6401" width="12" style="25" customWidth="1"/>
    <col min="6402" max="6407" width="9.140625" style="25"/>
    <col min="6408" max="6408" width="11.5703125" style="25" customWidth="1"/>
    <col min="6409" max="6656" width="9.140625" style="25"/>
    <col min="6657" max="6657" width="12" style="25" customWidth="1"/>
    <col min="6658" max="6663" width="9.140625" style="25"/>
    <col min="6664" max="6664" width="11.5703125" style="25" customWidth="1"/>
    <col min="6665" max="6912" width="9.140625" style="25"/>
    <col min="6913" max="6913" width="12" style="25" customWidth="1"/>
    <col min="6914" max="6919" width="9.140625" style="25"/>
    <col min="6920" max="6920" width="11.5703125" style="25" customWidth="1"/>
    <col min="6921" max="7168" width="9.140625" style="25"/>
    <col min="7169" max="7169" width="12" style="25" customWidth="1"/>
    <col min="7170" max="7175" width="9.140625" style="25"/>
    <col min="7176" max="7176" width="11.5703125" style="25" customWidth="1"/>
    <col min="7177" max="7424" width="9.140625" style="25"/>
    <col min="7425" max="7425" width="12" style="25" customWidth="1"/>
    <col min="7426" max="7431" width="9.140625" style="25"/>
    <col min="7432" max="7432" width="11.5703125" style="25" customWidth="1"/>
    <col min="7433" max="7680" width="9.140625" style="25"/>
    <col min="7681" max="7681" width="12" style="25" customWidth="1"/>
    <col min="7682" max="7687" width="9.140625" style="25"/>
    <col min="7688" max="7688" width="11.5703125" style="25" customWidth="1"/>
    <col min="7689" max="7936" width="9.140625" style="25"/>
    <col min="7937" max="7937" width="12" style="25" customWidth="1"/>
    <col min="7938" max="7943" width="9.140625" style="25"/>
    <col min="7944" max="7944" width="11.5703125" style="25" customWidth="1"/>
    <col min="7945" max="8192" width="9.140625" style="25"/>
    <col min="8193" max="8193" width="12" style="25" customWidth="1"/>
    <col min="8194" max="8199" width="9.140625" style="25"/>
    <col min="8200" max="8200" width="11.5703125" style="25" customWidth="1"/>
    <col min="8201" max="8448" width="9.140625" style="25"/>
    <col min="8449" max="8449" width="12" style="25" customWidth="1"/>
    <col min="8450" max="8455" width="9.140625" style="25"/>
    <col min="8456" max="8456" width="11.5703125" style="25" customWidth="1"/>
    <col min="8457" max="8704" width="9.140625" style="25"/>
    <col min="8705" max="8705" width="12" style="25" customWidth="1"/>
    <col min="8706" max="8711" width="9.140625" style="25"/>
    <col min="8712" max="8712" width="11.5703125" style="25" customWidth="1"/>
    <col min="8713" max="8960" width="9.140625" style="25"/>
    <col min="8961" max="8961" width="12" style="25" customWidth="1"/>
    <col min="8962" max="8967" width="9.140625" style="25"/>
    <col min="8968" max="8968" width="11.5703125" style="25" customWidth="1"/>
    <col min="8969" max="9216" width="9.140625" style="25"/>
    <col min="9217" max="9217" width="12" style="25" customWidth="1"/>
    <col min="9218" max="9223" width="9.140625" style="25"/>
    <col min="9224" max="9224" width="11.5703125" style="25" customWidth="1"/>
    <col min="9225" max="9472" width="9.140625" style="25"/>
    <col min="9473" max="9473" width="12" style="25" customWidth="1"/>
    <col min="9474" max="9479" width="9.140625" style="25"/>
    <col min="9480" max="9480" width="11.5703125" style="25" customWidth="1"/>
    <col min="9481" max="9728" width="9.140625" style="25"/>
    <col min="9729" max="9729" width="12" style="25" customWidth="1"/>
    <col min="9730" max="9735" width="9.140625" style="25"/>
    <col min="9736" max="9736" width="11.5703125" style="25" customWidth="1"/>
    <col min="9737" max="9984" width="9.140625" style="25"/>
    <col min="9985" max="9985" width="12" style="25" customWidth="1"/>
    <col min="9986" max="9991" width="9.140625" style="25"/>
    <col min="9992" max="9992" width="11.5703125" style="25" customWidth="1"/>
    <col min="9993" max="10240" width="9.140625" style="25"/>
    <col min="10241" max="10241" width="12" style="25" customWidth="1"/>
    <col min="10242" max="10247" width="9.140625" style="25"/>
    <col min="10248" max="10248" width="11.5703125" style="25" customWidth="1"/>
    <col min="10249" max="10496" width="9.140625" style="25"/>
    <col min="10497" max="10497" width="12" style="25" customWidth="1"/>
    <col min="10498" max="10503" width="9.140625" style="25"/>
    <col min="10504" max="10504" width="11.5703125" style="25" customWidth="1"/>
    <col min="10505" max="10752" width="9.140625" style="25"/>
    <col min="10753" max="10753" width="12" style="25" customWidth="1"/>
    <col min="10754" max="10759" width="9.140625" style="25"/>
    <col min="10760" max="10760" width="11.5703125" style="25" customWidth="1"/>
    <col min="10761" max="11008" width="9.140625" style="25"/>
    <col min="11009" max="11009" width="12" style="25" customWidth="1"/>
    <col min="11010" max="11015" width="9.140625" style="25"/>
    <col min="11016" max="11016" width="11.5703125" style="25" customWidth="1"/>
    <col min="11017" max="11264" width="9.140625" style="25"/>
    <col min="11265" max="11265" width="12" style="25" customWidth="1"/>
    <col min="11266" max="11271" width="9.140625" style="25"/>
    <col min="11272" max="11272" width="11.5703125" style="25" customWidth="1"/>
    <col min="11273" max="11520" width="9.140625" style="25"/>
    <col min="11521" max="11521" width="12" style="25" customWidth="1"/>
    <col min="11522" max="11527" width="9.140625" style="25"/>
    <col min="11528" max="11528" width="11.5703125" style="25" customWidth="1"/>
    <col min="11529" max="11776" width="9.140625" style="25"/>
    <col min="11777" max="11777" width="12" style="25" customWidth="1"/>
    <col min="11778" max="11783" width="9.140625" style="25"/>
    <col min="11784" max="11784" width="11.5703125" style="25" customWidth="1"/>
    <col min="11785" max="12032" width="9.140625" style="25"/>
    <col min="12033" max="12033" width="12" style="25" customWidth="1"/>
    <col min="12034" max="12039" width="9.140625" style="25"/>
    <col min="12040" max="12040" width="11.5703125" style="25" customWidth="1"/>
    <col min="12041" max="12288" width="9.140625" style="25"/>
    <col min="12289" max="12289" width="12" style="25" customWidth="1"/>
    <col min="12290" max="12295" width="9.140625" style="25"/>
    <col min="12296" max="12296" width="11.5703125" style="25" customWidth="1"/>
    <col min="12297" max="12544" width="9.140625" style="25"/>
    <col min="12545" max="12545" width="12" style="25" customWidth="1"/>
    <col min="12546" max="12551" width="9.140625" style="25"/>
    <col min="12552" max="12552" width="11.5703125" style="25" customWidth="1"/>
    <col min="12553" max="12800" width="9.140625" style="25"/>
    <col min="12801" max="12801" width="12" style="25" customWidth="1"/>
    <col min="12802" max="12807" width="9.140625" style="25"/>
    <col min="12808" max="12808" width="11.5703125" style="25" customWidth="1"/>
    <col min="12809" max="13056" width="9.140625" style="25"/>
    <col min="13057" max="13057" width="12" style="25" customWidth="1"/>
    <col min="13058" max="13063" width="9.140625" style="25"/>
    <col min="13064" max="13064" width="11.5703125" style="25" customWidth="1"/>
    <col min="13065" max="13312" width="9.140625" style="25"/>
    <col min="13313" max="13313" width="12" style="25" customWidth="1"/>
    <col min="13314" max="13319" width="9.140625" style="25"/>
    <col min="13320" max="13320" width="11.5703125" style="25" customWidth="1"/>
    <col min="13321" max="13568" width="9.140625" style="25"/>
    <col min="13569" max="13569" width="12" style="25" customWidth="1"/>
    <col min="13570" max="13575" width="9.140625" style="25"/>
    <col min="13576" max="13576" width="11.5703125" style="25" customWidth="1"/>
    <col min="13577" max="13824" width="9.140625" style="25"/>
    <col min="13825" max="13825" width="12" style="25" customWidth="1"/>
    <col min="13826" max="13831" width="9.140625" style="25"/>
    <col min="13832" max="13832" width="11.5703125" style="25" customWidth="1"/>
    <col min="13833" max="14080" width="9.140625" style="25"/>
    <col min="14081" max="14081" width="12" style="25" customWidth="1"/>
    <col min="14082" max="14087" width="9.140625" style="25"/>
    <col min="14088" max="14088" width="11.5703125" style="25" customWidth="1"/>
    <col min="14089" max="14336" width="9.140625" style="25"/>
    <col min="14337" max="14337" width="12" style="25" customWidth="1"/>
    <col min="14338" max="14343" width="9.140625" style="25"/>
    <col min="14344" max="14344" width="11.5703125" style="25" customWidth="1"/>
    <col min="14345" max="14592" width="9.140625" style="25"/>
    <col min="14593" max="14593" width="12" style="25" customWidth="1"/>
    <col min="14594" max="14599" width="9.140625" style="25"/>
    <col min="14600" max="14600" width="11.5703125" style="25" customWidth="1"/>
    <col min="14601" max="14848" width="9.140625" style="25"/>
    <col min="14849" max="14849" width="12" style="25" customWidth="1"/>
    <col min="14850" max="14855" width="9.140625" style="25"/>
    <col min="14856" max="14856" width="11.5703125" style="25" customWidth="1"/>
    <col min="14857" max="15104" width="9.140625" style="25"/>
    <col min="15105" max="15105" width="12" style="25" customWidth="1"/>
    <col min="15106" max="15111" width="9.140625" style="25"/>
    <col min="15112" max="15112" width="11.5703125" style="25" customWidth="1"/>
    <col min="15113" max="15360" width="9.140625" style="25"/>
    <col min="15361" max="15361" width="12" style="25" customWidth="1"/>
    <col min="15362" max="15367" width="9.140625" style="25"/>
    <col min="15368" max="15368" width="11.5703125" style="25" customWidth="1"/>
    <col min="15369" max="15616" width="9.140625" style="25"/>
    <col min="15617" max="15617" width="12" style="25" customWidth="1"/>
    <col min="15618" max="15623" width="9.140625" style="25"/>
    <col min="15624" max="15624" width="11.5703125" style="25" customWidth="1"/>
    <col min="15625" max="15872" width="9.140625" style="25"/>
    <col min="15873" max="15873" width="12" style="25" customWidth="1"/>
    <col min="15874" max="15879" width="9.140625" style="25"/>
    <col min="15880" max="15880" width="11.5703125" style="25" customWidth="1"/>
    <col min="15881" max="16128" width="9.140625" style="25"/>
    <col min="16129" max="16129" width="12" style="25" customWidth="1"/>
    <col min="16130" max="16135" width="9.140625" style="25"/>
    <col min="16136" max="16136" width="11.5703125" style="25" customWidth="1"/>
    <col min="16137" max="16384" width="9.140625" style="25"/>
  </cols>
  <sheetData>
    <row r="1" spans="1:15" x14ac:dyDescent="0.2">
      <c r="A1" s="23" t="s">
        <v>202</v>
      </c>
    </row>
    <row r="2" spans="1:15" x14ac:dyDescent="0.2">
      <c r="A2" s="34" t="s">
        <v>203</v>
      </c>
      <c r="G2" s="116" t="s">
        <v>204</v>
      </c>
    </row>
    <row r="3" spans="1:15" s="34" customFormat="1" ht="13.5" thickBot="1" x14ac:dyDescent="0.25">
      <c r="A3" s="26" t="s">
        <v>205</v>
      </c>
      <c r="B3" s="26">
        <v>1</v>
      </c>
      <c r="C3" s="26">
        <v>2</v>
      </c>
      <c r="D3" s="26">
        <v>3</v>
      </c>
      <c r="E3" s="26">
        <v>4</v>
      </c>
      <c r="F3" s="144" t="s">
        <v>206</v>
      </c>
      <c r="G3" s="145"/>
      <c r="H3" s="145"/>
      <c r="I3" s="145"/>
      <c r="J3" s="145"/>
      <c r="K3" s="145"/>
      <c r="L3" s="145"/>
      <c r="M3" s="145"/>
      <c r="N3" s="145"/>
      <c r="O3" s="145"/>
    </row>
    <row r="4" spans="1:15" s="34" customFormat="1" ht="15.75" x14ac:dyDescent="0.25">
      <c r="A4" s="146" t="s">
        <v>45</v>
      </c>
      <c r="B4" s="147">
        <v>50</v>
      </c>
      <c r="C4" s="147">
        <v>50</v>
      </c>
      <c r="D4" s="147">
        <v>50</v>
      </c>
      <c r="E4" s="147">
        <v>50</v>
      </c>
      <c r="F4" s="148" t="s">
        <v>207</v>
      </c>
      <c r="G4" s="149"/>
      <c r="H4" s="150" t="s">
        <v>208</v>
      </c>
      <c r="I4" s="151"/>
    </row>
    <row r="5" spans="1:15" s="34" customFormat="1" ht="16.5" thickBot="1" x14ac:dyDescent="0.3">
      <c r="A5" s="152" t="s">
        <v>20</v>
      </c>
      <c r="B5" s="153">
        <v>100</v>
      </c>
      <c r="C5" s="153">
        <v>100</v>
      </c>
      <c r="D5" s="153">
        <v>100</v>
      </c>
      <c r="E5" s="153">
        <v>100</v>
      </c>
      <c r="F5" s="154" t="s">
        <v>207</v>
      </c>
      <c r="G5" s="155"/>
      <c r="H5" s="156" t="s">
        <v>209</v>
      </c>
      <c r="I5" s="157">
        <f ca="1">'Simulation ANOVA'!F10</f>
        <v>0.89203736879575923</v>
      </c>
    </row>
    <row r="7" spans="1:15" x14ac:dyDescent="0.2">
      <c r="C7" s="25" t="s">
        <v>210</v>
      </c>
      <c r="D7" s="34" t="s">
        <v>196</v>
      </c>
    </row>
    <row r="8" spans="1:15" x14ac:dyDescent="0.2">
      <c r="A8" s="158" t="s">
        <v>211</v>
      </c>
      <c r="B8" s="25">
        <f ca="1">'Simulation ANOVA'!B24</f>
        <v>34.284839578423828</v>
      </c>
      <c r="C8" s="25">
        <v>1</v>
      </c>
    </row>
    <row r="9" spans="1:15" x14ac:dyDescent="0.2">
      <c r="A9" s="158" t="s">
        <v>212</v>
      </c>
      <c r="B9" s="25">
        <f ca="1">'Simulation ANOVA'!B25</f>
        <v>38.504910076813054</v>
      </c>
      <c r="C9" s="25">
        <v>1</v>
      </c>
    </row>
    <row r="10" spans="1:15" x14ac:dyDescent="0.2">
      <c r="A10" s="158" t="s">
        <v>213</v>
      </c>
      <c r="B10" s="25">
        <f ca="1">'Simulation ANOVA'!B26</f>
        <v>55.936567209125755</v>
      </c>
      <c r="C10" s="25">
        <v>1</v>
      </c>
    </row>
    <row r="11" spans="1:15" x14ac:dyDescent="0.2">
      <c r="A11" s="158" t="s">
        <v>214</v>
      </c>
      <c r="B11" s="25">
        <f ca="1">'Simulation ANOVA'!B27</f>
        <v>63.354684443846537</v>
      </c>
      <c r="C11" s="25">
        <v>1</v>
      </c>
    </row>
    <row r="12" spans="1:15" x14ac:dyDescent="0.2">
      <c r="A12" s="158" t="s">
        <v>215</v>
      </c>
      <c r="B12" s="25">
        <f ca="1">'Simulation ANOVA'!B28</f>
        <v>45.73508729243197</v>
      </c>
      <c r="C12" s="25">
        <v>1</v>
      </c>
    </row>
    <row r="13" spans="1:15" x14ac:dyDescent="0.2">
      <c r="A13" s="158" t="s">
        <v>216</v>
      </c>
      <c r="B13" s="25">
        <f ca="1">'Simulation ANOVA'!B29</f>
        <v>46.424848180405064</v>
      </c>
      <c r="C13" s="25">
        <v>1</v>
      </c>
    </row>
    <row r="14" spans="1:15" x14ac:dyDescent="0.2">
      <c r="A14" s="158" t="s">
        <v>217</v>
      </c>
      <c r="B14" s="25">
        <f ca="1">'Simulation ANOVA'!B30</f>
        <v>39.197088618733872</v>
      </c>
      <c r="C14" s="25">
        <v>1</v>
      </c>
    </row>
    <row r="15" spans="1:15" x14ac:dyDescent="0.2">
      <c r="A15" s="158" t="s">
        <v>218</v>
      </c>
      <c r="B15" s="25">
        <f ca="1">'Simulation ANOVA'!B31</f>
        <v>32.161532140065766</v>
      </c>
      <c r="C15" s="25">
        <v>1</v>
      </c>
    </row>
    <row r="16" spans="1:15" x14ac:dyDescent="0.2">
      <c r="A16" s="158" t="s">
        <v>219</v>
      </c>
      <c r="B16" s="25">
        <f ca="1">'Simulation ANOVA'!B32</f>
        <v>58.564529984262599</v>
      </c>
      <c r="C16" s="25">
        <v>1</v>
      </c>
    </row>
    <row r="17" spans="1:3" x14ac:dyDescent="0.2">
      <c r="A17" s="158" t="s">
        <v>220</v>
      </c>
      <c r="B17" s="25">
        <f ca="1">'Simulation ANOVA'!B33</f>
        <v>56.230779777581851</v>
      </c>
      <c r="C17" s="25">
        <v>1</v>
      </c>
    </row>
    <row r="18" spans="1:3" x14ac:dyDescent="0.2">
      <c r="A18" s="158" t="s">
        <v>221</v>
      </c>
      <c r="B18" s="25">
        <f ca="1">'Simulation ANOVA'!C24</f>
        <v>33.450299572091637</v>
      </c>
      <c r="C18" s="25">
        <v>2</v>
      </c>
    </row>
    <row r="19" spans="1:3" x14ac:dyDescent="0.2">
      <c r="A19" s="158" t="s">
        <v>222</v>
      </c>
      <c r="B19" s="25">
        <f ca="1">'Simulation ANOVA'!C25</f>
        <v>46.421364426675034</v>
      </c>
      <c r="C19" s="25">
        <v>2</v>
      </c>
    </row>
    <row r="20" spans="1:3" x14ac:dyDescent="0.2">
      <c r="A20" s="158" t="s">
        <v>223</v>
      </c>
      <c r="B20" s="25">
        <f ca="1">'Simulation ANOVA'!C26</f>
        <v>57.04762974491463</v>
      </c>
      <c r="C20" s="25">
        <v>2</v>
      </c>
    </row>
    <row r="21" spans="1:3" x14ac:dyDescent="0.2">
      <c r="A21" s="158" t="s">
        <v>224</v>
      </c>
      <c r="B21" s="25">
        <f ca="1">'Simulation ANOVA'!C27</f>
        <v>50.580627073846493</v>
      </c>
      <c r="C21" s="25">
        <v>2</v>
      </c>
    </row>
    <row r="22" spans="1:3" x14ac:dyDescent="0.2">
      <c r="A22" s="158" t="s">
        <v>225</v>
      </c>
      <c r="B22" s="25">
        <f ca="1">'Simulation ANOVA'!C28</f>
        <v>47.575700391932628</v>
      </c>
      <c r="C22" s="25">
        <v>2</v>
      </c>
    </row>
    <row r="23" spans="1:3" x14ac:dyDescent="0.2">
      <c r="A23" s="158" t="s">
        <v>226</v>
      </c>
      <c r="B23" s="25">
        <f ca="1">'Simulation ANOVA'!C29</f>
        <v>50.001316312145704</v>
      </c>
      <c r="C23" s="25">
        <v>2</v>
      </c>
    </row>
    <row r="24" spans="1:3" x14ac:dyDescent="0.2">
      <c r="A24" s="158" t="s">
        <v>227</v>
      </c>
      <c r="B24" s="25">
        <f ca="1">'Simulation ANOVA'!C30</f>
        <v>43.953375088743734</v>
      </c>
      <c r="C24" s="25">
        <v>2</v>
      </c>
    </row>
    <row r="25" spans="1:3" x14ac:dyDescent="0.2">
      <c r="A25" s="158" t="s">
        <v>228</v>
      </c>
      <c r="B25" s="25">
        <f ca="1">'Simulation ANOVA'!C31</f>
        <v>57.363935606572326</v>
      </c>
      <c r="C25" s="25">
        <v>2</v>
      </c>
    </row>
    <row r="26" spans="1:3" x14ac:dyDescent="0.2">
      <c r="A26" s="158" t="s">
        <v>229</v>
      </c>
      <c r="B26" s="25">
        <f ca="1">'Simulation ANOVA'!C32</f>
        <v>43.250554771381623</v>
      </c>
      <c r="C26" s="25">
        <v>2</v>
      </c>
    </row>
    <row r="27" spans="1:3" x14ac:dyDescent="0.2">
      <c r="A27" s="158" t="s">
        <v>230</v>
      </c>
      <c r="B27" s="25">
        <f ca="1">'Simulation ANOVA'!C33</f>
        <v>41.758379845635304</v>
      </c>
      <c r="C27" s="25">
        <v>2</v>
      </c>
    </row>
    <row r="28" spans="1:3" x14ac:dyDescent="0.2">
      <c r="A28" s="158" t="s">
        <v>231</v>
      </c>
      <c r="B28" s="25">
        <f ca="1">'Simulation ANOVA'!D24</f>
        <v>63.76484925581741</v>
      </c>
      <c r="C28" s="25">
        <v>3</v>
      </c>
    </row>
    <row r="29" spans="1:3" x14ac:dyDescent="0.2">
      <c r="A29" s="158" t="s">
        <v>232</v>
      </c>
      <c r="B29" s="25">
        <f ca="1">'Simulation ANOVA'!D25</f>
        <v>55.986815560559371</v>
      </c>
      <c r="C29" s="25">
        <v>3</v>
      </c>
    </row>
    <row r="30" spans="1:3" x14ac:dyDescent="0.2">
      <c r="A30" s="158" t="s">
        <v>233</v>
      </c>
      <c r="B30" s="25">
        <f ca="1">'Simulation ANOVA'!D26</f>
        <v>28.852576568767812</v>
      </c>
      <c r="C30" s="25">
        <v>3</v>
      </c>
    </row>
    <row r="31" spans="1:3" x14ac:dyDescent="0.2">
      <c r="A31" s="158" t="s">
        <v>234</v>
      </c>
      <c r="B31" s="25">
        <f ca="1">'Simulation ANOVA'!D27</f>
        <v>60.472614832362495</v>
      </c>
      <c r="C31" s="25">
        <v>3</v>
      </c>
    </row>
    <row r="32" spans="1:3" x14ac:dyDescent="0.2">
      <c r="A32" s="158" t="s">
        <v>235</v>
      </c>
      <c r="B32" s="25">
        <f ca="1">'Simulation ANOVA'!D28</f>
        <v>44.980321035255656</v>
      </c>
      <c r="C32" s="25">
        <v>3</v>
      </c>
    </row>
    <row r="33" spans="1:4" x14ac:dyDescent="0.2">
      <c r="A33" s="158" t="s">
        <v>236</v>
      </c>
      <c r="B33" s="25">
        <f ca="1">'Simulation ANOVA'!D29</f>
        <v>41.745943552138897</v>
      </c>
      <c r="C33" s="25">
        <v>3</v>
      </c>
    </row>
    <row r="34" spans="1:4" x14ac:dyDescent="0.2">
      <c r="A34" s="158" t="s">
        <v>237</v>
      </c>
      <c r="B34" s="25">
        <f ca="1">'Simulation ANOVA'!D30</f>
        <v>64.628681547624993</v>
      </c>
      <c r="C34" s="25">
        <v>3</v>
      </c>
    </row>
    <row r="35" spans="1:4" x14ac:dyDescent="0.2">
      <c r="A35" s="158" t="s">
        <v>238</v>
      </c>
      <c r="B35" s="25">
        <f ca="1">'Simulation ANOVA'!D31</f>
        <v>44.25476537567107</v>
      </c>
      <c r="C35" s="25">
        <v>3</v>
      </c>
    </row>
    <row r="36" spans="1:4" x14ac:dyDescent="0.2">
      <c r="A36" s="158" t="s">
        <v>239</v>
      </c>
      <c r="B36" s="25">
        <f ca="1">'Simulation ANOVA'!D32</f>
        <v>38.835782335032533</v>
      </c>
      <c r="C36" s="25">
        <v>3</v>
      </c>
    </row>
    <row r="37" spans="1:4" x14ac:dyDescent="0.2">
      <c r="A37" s="158" t="s">
        <v>240</v>
      </c>
      <c r="B37" s="25">
        <f ca="1">'Simulation ANOVA'!D33</f>
        <v>42.380647007896457</v>
      </c>
      <c r="C37" s="25">
        <v>3</v>
      </c>
    </row>
    <row r="38" spans="1:4" x14ac:dyDescent="0.2">
      <c r="A38" s="158" t="s">
        <v>241</v>
      </c>
      <c r="B38" s="25">
        <f ca="1">'Simulation ANOVA'!E24</f>
        <v>39.767182298364148</v>
      </c>
      <c r="C38" s="25">
        <v>4</v>
      </c>
    </row>
    <row r="39" spans="1:4" x14ac:dyDescent="0.2">
      <c r="A39" s="158" t="s">
        <v>242</v>
      </c>
      <c r="B39" s="25">
        <f ca="1">'Simulation ANOVA'!E25</f>
        <v>49.25380338762578</v>
      </c>
      <c r="C39" s="25">
        <v>4</v>
      </c>
    </row>
    <row r="40" spans="1:4" x14ac:dyDescent="0.2">
      <c r="A40" s="158" t="s">
        <v>243</v>
      </c>
      <c r="B40" s="25">
        <f ca="1">'Simulation ANOVA'!E26</f>
        <v>38.299135860780922</v>
      </c>
      <c r="C40" s="25">
        <v>4</v>
      </c>
    </row>
    <row r="41" spans="1:4" x14ac:dyDescent="0.2">
      <c r="A41" s="158" t="s">
        <v>244</v>
      </c>
      <c r="B41" s="25">
        <f ca="1">'Simulation ANOVA'!E27</f>
        <v>56.183373138701974</v>
      </c>
      <c r="C41" s="25">
        <v>4</v>
      </c>
    </row>
    <row r="42" spans="1:4" x14ac:dyDescent="0.2">
      <c r="A42" s="158" t="s">
        <v>245</v>
      </c>
      <c r="B42" s="25">
        <f ca="1">'Simulation ANOVA'!E28</f>
        <v>32.602177934788962</v>
      </c>
      <c r="C42" s="25">
        <v>4</v>
      </c>
    </row>
    <row r="43" spans="1:4" x14ac:dyDescent="0.2">
      <c r="A43" s="158" t="s">
        <v>246</v>
      </c>
      <c r="B43" s="25">
        <f ca="1">'Simulation ANOVA'!E29</f>
        <v>53.25537723902962</v>
      </c>
      <c r="C43" s="25">
        <v>4</v>
      </c>
    </row>
    <row r="44" spans="1:4" x14ac:dyDescent="0.2">
      <c r="A44" s="158" t="s">
        <v>247</v>
      </c>
      <c r="B44" s="25">
        <f ca="1">'Simulation ANOVA'!E30</f>
        <v>64.126757254220507</v>
      </c>
      <c r="C44" s="25">
        <v>4</v>
      </c>
    </row>
    <row r="45" spans="1:4" x14ac:dyDescent="0.2">
      <c r="A45" s="158" t="s">
        <v>248</v>
      </c>
      <c r="B45" s="25">
        <f ca="1">'Simulation ANOVA'!E31</f>
        <v>47.905790306343256</v>
      </c>
      <c r="C45" s="25">
        <v>4</v>
      </c>
    </row>
    <row r="46" spans="1:4" x14ac:dyDescent="0.2">
      <c r="A46" s="158" t="s">
        <v>249</v>
      </c>
      <c r="B46" s="25">
        <f ca="1">'Simulation ANOVA'!E32</f>
        <v>35.581235584140373</v>
      </c>
      <c r="C46" s="25">
        <v>4</v>
      </c>
    </row>
    <row r="47" spans="1:4" x14ac:dyDescent="0.2">
      <c r="A47" s="158" t="s">
        <v>250</v>
      </c>
      <c r="B47" s="25">
        <f ca="1">'Simulation ANOVA'!E33</f>
        <v>32.747351034872885</v>
      </c>
      <c r="C47" s="25">
        <v>4</v>
      </c>
    </row>
    <row r="48" spans="1:4" x14ac:dyDescent="0.2">
      <c r="A48" s="159" t="s">
        <v>251</v>
      </c>
      <c r="B48" s="25">
        <f ca="1">AVERAGE(B8:B17)</f>
        <v>47.039486730169031</v>
      </c>
      <c r="D48" s="25">
        <v>0.85</v>
      </c>
    </row>
    <row r="49" spans="1:4" x14ac:dyDescent="0.2">
      <c r="A49" s="159" t="s">
        <v>252</v>
      </c>
      <c r="B49" s="25">
        <f ca="1">AVERAGE(B18:B27)</f>
        <v>47.14031828339391</v>
      </c>
      <c r="D49" s="25">
        <v>1.85</v>
      </c>
    </row>
    <row r="50" spans="1:4" x14ac:dyDescent="0.2">
      <c r="A50" s="159" t="s">
        <v>253</v>
      </c>
      <c r="B50" s="25">
        <f ca="1">AVERAGE(B28:B37)</f>
        <v>48.590299707112663</v>
      </c>
      <c r="D50" s="25">
        <v>2.85</v>
      </c>
    </row>
    <row r="51" spans="1:4" x14ac:dyDescent="0.2">
      <c r="A51" s="159" t="s">
        <v>254</v>
      </c>
      <c r="B51" s="25">
        <f ca="1">AVERAGE(B38:B47)</f>
        <v>44.972218403886835</v>
      </c>
      <c r="D51" s="25">
        <v>3.85</v>
      </c>
    </row>
  </sheetData>
  <printOptions gridLines="1" gridLinesSet="0"/>
  <pageMargins left="0.75" right="0.75" top="1" bottom="1" header="0.5" footer="0.5"/>
  <headerFooter alignWithMargins="0">
    <oddHeader>&amp;A</oddHeader>
    <oddFooter>Page &amp;P</odd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3"/>
  <sheetViews>
    <sheetView workbookViewId="0">
      <selection activeCell="D18" sqref="D18"/>
    </sheetView>
  </sheetViews>
  <sheetFormatPr defaultRowHeight="12.75" x14ac:dyDescent="0.2"/>
  <cols>
    <col min="1" max="1" width="23.28515625" style="25" customWidth="1"/>
    <col min="2" max="5" width="9.140625" style="25"/>
    <col min="6" max="6" width="11.28515625" style="25" customWidth="1"/>
    <col min="7" max="7" width="10.140625" style="25" customWidth="1"/>
    <col min="8" max="256" width="9.140625" style="25"/>
    <col min="257" max="257" width="23.28515625" style="25" customWidth="1"/>
    <col min="258" max="261" width="9.140625" style="25"/>
    <col min="262" max="262" width="11.28515625" style="25" customWidth="1"/>
    <col min="263" max="263" width="10.140625" style="25" customWidth="1"/>
    <col min="264" max="512" width="9.140625" style="25"/>
    <col min="513" max="513" width="23.28515625" style="25" customWidth="1"/>
    <col min="514" max="517" width="9.140625" style="25"/>
    <col min="518" max="518" width="11.28515625" style="25" customWidth="1"/>
    <col min="519" max="519" width="10.140625" style="25" customWidth="1"/>
    <col min="520" max="768" width="9.140625" style="25"/>
    <col min="769" max="769" width="23.28515625" style="25" customWidth="1"/>
    <col min="770" max="773" width="9.140625" style="25"/>
    <col min="774" max="774" width="11.28515625" style="25" customWidth="1"/>
    <col min="775" max="775" width="10.140625" style="25" customWidth="1"/>
    <col min="776" max="1024" width="9.140625" style="25"/>
    <col min="1025" max="1025" width="23.28515625" style="25" customWidth="1"/>
    <col min="1026" max="1029" width="9.140625" style="25"/>
    <col min="1030" max="1030" width="11.28515625" style="25" customWidth="1"/>
    <col min="1031" max="1031" width="10.140625" style="25" customWidth="1"/>
    <col min="1032" max="1280" width="9.140625" style="25"/>
    <col min="1281" max="1281" width="23.28515625" style="25" customWidth="1"/>
    <col min="1282" max="1285" width="9.140625" style="25"/>
    <col min="1286" max="1286" width="11.28515625" style="25" customWidth="1"/>
    <col min="1287" max="1287" width="10.140625" style="25" customWidth="1"/>
    <col min="1288" max="1536" width="9.140625" style="25"/>
    <col min="1537" max="1537" width="23.28515625" style="25" customWidth="1"/>
    <col min="1538" max="1541" width="9.140625" style="25"/>
    <col min="1542" max="1542" width="11.28515625" style="25" customWidth="1"/>
    <col min="1543" max="1543" width="10.140625" style="25" customWidth="1"/>
    <col min="1544" max="1792" width="9.140625" style="25"/>
    <col min="1793" max="1793" width="23.28515625" style="25" customWidth="1"/>
    <col min="1794" max="1797" width="9.140625" style="25"/>
    <col min="1798" max="1798" width="11.28515625" style="25" customWidth="1"/>
    <col min="1799" max="1799" width="10.140625" style="25" customWidth="1"/>
    <col min="1800" max="2048" width="9.140625" style="25"/>
    <col min="2049" max="2049" width="23.28515625" style="25" customWidth="1"/>
    <col min="2050" max="2053" width="9.140625" style="25"/>
    <col min="2054" max="2054" width="11.28515625" style="25" customWidth="1"/>
    <col min="2055" max="2055" width="10.140625" style="25" customWidth="1"/>
    <col min="2056" max="2304" width="9.140625" style="25"/>
    <col min="2305" max="2305" width="23.28515625" style="25" customWidth="1"/>
    <col min="2306" max="2309" width="9.140625" style="25"/>
    <col min="2310" max="2310" width="11.28515625" style="25" customWidth="1"/>
    <col min="2311" max="2311" width="10.140625" style="25" customWidth="1"/>
    <col min="2312" max="2560" width="9.140625" style="25"/>
    <col min="2561" max="2561" width="23.28515625" style="25" customWidth="1"/>
    <col min="2562" max="2565" width="9.140625" style="25"/>
    <col min="2566" max="2566" width="11.28515625" style="25" customWidth="1"/>
    <col min="2567" max="2567" width="10.140625" style="25" customWidth="1"/>
    <col min="2568" max="2816" width="9.140625" style="25"/>
    <col min="2817" max="2817" width="23.28515625" style="25" customWidth="1"/>
    <col min="2818" max="2821" width="9.140625" style="25"/>
    <col min="2822" max="2822" width="11.28515625" style="25" customWidth="1"/>
    <col min="2823" max="2823" width="10.140625" style="25" customWidth="1"/>
    <col min="2824" max="3072" width="9.140625" style="25"/>
    <col min="3073" max="3073" width="23.28515625" style="25" customWidth="1"/>
    <col min="3074" max="3077" width="9.140625" style="25"/>
    <col min="3078" max="3078" width="11.28515625" style="25" customWidth="1"/>
    <col min="3079" max="3079" width="10.140625" style="25" customWidth="1"/>
    <col min="3080" max="3328" width="9.140625" style="25"/>
    <col min="3329" max="3329" width="23.28515625" style="25" customWidth="1"/>
    <col min="3330" max="3333" width="9.140625" style="25"/>
    <col min="3334" max="3334" width="11.28515625" style="25" customWidth="1"/>
    <col min="3335" max="3335" width="10.140625" style="25" customWidth="1"/>
    <col min="3336" max="3584" width="9.140625" style="25"/>
    <col min="3585" max="3585" width="23.28515625" style="25" customWidth="1"/>
    <col min="3586" max="3589" width="9.140625" style="25"/>
    <col min="3590" max="3590" width="11.28515625" style="25" customWidth="1"/>
    <col min="3591" max="3591" width="10.140625" style="25" customWidth="1"/>
    <col min="3592" max="3840" width="9.140625" style="25"/>
    <col min="3841" max="3841" width="23.28515625" style="25" customWidth="1"/>
    <col min="3842" max="3845" width="9.140625" style="25"/>
    <col min="3846" max="3846" width="11.28515625" style="25" customWidth="1"/>
    <col min="3847" max="3847" width="10.140625" style="25" customWidth="1"/>
    <col min="3848" max="4096" width="9.140625" style="25"/>
    <col min="4097" max="4097" width="23.28515625" style="25" customWidth="1"/>
    <col min="4098" max="4101" width="9.140625" style="25"/>
    <col min="4102" max="4102" width="11.28515625" style="25" customWidth="1"/>
    <col min="4103" max="4103" width="10.140625" style="25" customWidth="1"/>
    <col min="4104" max="4352" width="9.140625" style="25"/>
    <col min="4353" max="4353" width="23.28515625" style="25" customWidth="1"/>
    <col min="4354" max="4357" width="9.140625" style="25"/>
    <col min="4358" max="4358" width="11.28515625" style="25" customWidth="1"/>
    <col min="4359" max="4359" width="10.140625" style="25" customWidth="1"/>
    <col min="4360" max="4608" width="9.140625" style="25"/>
    <col min="4609" max="4609" width="23.28515625" style="25" customWidth="1"/>
    <col min="4610" max="4613" width="9.140625" style="25"/>
    <col min="4614" max="4614" width="11.28515625" style="25" customWidth="1"/>
    <col min="4615" max="4615" width="10.140625" style="25" customWidth="1"/>
    <col min="4616" max="4864" width="9.140625" style="25"/>
    <col min="4865" max="4865" width="23.28515625" style="25" customWidth="1"/>
    <col min="4866" max="4869" width="9.140625" style="25"/>
    <col min="4870" max="4870" width="11.28515625" style="25" customWidth="1"/>
    <col min="4871" max="4871" width="10.140625" style="25" customWidth="1"/>
    <col min="4872" max="5120" width="9.140625" style="25"/>
    <col min="5121" max="5121" width="23.28515625" style="25" customWidth="1"/>
    <col min="5122" max="5125" width="9.140625" style="25"/>
    <col min="5126" max="5126" width="11.28515625" style="25" customWidth="1"/>
    <col min="5127" max="5127" width="10.140625" style="25" customWidth="1"/>
    <col min="5128" max="5376" width="9.140625" style="25"/>
    <col min="5377" max="5377" width="23.28515625" style="25" customWidth="1"/>
    <col min="5378" max="5381" width="9.140625" style="25"/>
    <col min="5382" max="5382" width="11.28515625" style="25" customWidth="1"/>
    <col min="5383" max="5383" width="10.140625" style="25" customWidth="1"/>
    <col min="5384" max="5632" width="9.140625" style="25"/>
    <col min="5633" max="5633" width="23.28515625" style="25" customWidth="1"/>
    <col min="5634" max="5637" width="9.140625" style="25"/>
    <col min="5638" max="5638" width="11.28515625" style="25" customWidth="1"/>
    <col min="5639" max="5639" width="10.140625" style="25" customWidth="1"/>
    <col min="5640" max="5888" width="9.140625" style="25"/>
    <col min="5889" max="5889" width="23.28515625" style="25" customWidth="1"/>
    <col min="5890" max="5893" width="9.140625" style="25"/>
    <col min="5894" max="5894" width="11.28515625" style="25" customWidth="1"/>
    <col min="5895" max="5895" width="10.140625" style="25" customWidth="1"/>
    <col min="5896" max="6144" width="9.140625" style="25"/>
    <col min="6145" max="6145" width="23.28515625" style="25" customWidth="1"/>
    <col min="6146" max="6149" width="9.140625" style="25"/>
    <col min="6150" max="6150" width="11.28515625" style="25" customWidth="1"/>
    <col min="6151" max="6151" width="10.140625" style="25" customWidth="1"/>
    <col min="6152" max="6400" width="9.140625" style="25"/>
    <col min="6401" max="6401" width="23.28515625" style="25" customWidth="1"/>
    <col min="6402" max="6405" width="9.140625" style="25"/>
    <col min="6406" max="6406" width="11.28515625" style="25" customWidth="1"/>
    <col min="6407" max="6407" width="10.140625" style="25" customWidth="1"/>
    <col min="6408" max="6656" width="9.140625" style="25"/>
    <col min="6657" max="6657" width="23.28515625" style="25" customWidth="1"/>
    <col min="6658" max="6661" width="9.140625" style="25"/>
    <col min="6662" max="6662" width="11.28515625" style="25" customWidth="1"/>
    <col min="6663" max="6663" width="10.140625" style="25" customWidth="1"/>
    <col min="6664" max="6912" width="9.140625" style="25"/>
    <col min="6913" max="6913" width="23.28515625" style="25" customWidth="1"/>
    <col min="6914" max="6917" width="9.140625" style="25"/>
    <col min="6918" max="6918" width="11.28515625" style="25" customWidth="1"/>
    <col min="6919" max="6919" width="10.140625" style="25" customWidth="1"/>
    <col min="6920" max="7168" width="9.140625" style="25"/>
    <col min="7169" max="7169" width="23.28515625" style="25" customWidth="1"/>
    <col min="7170" max="7173" width="9.140625" style="25"/>
    <col min="7174" max="7174" width="11.28515625" style="25" customWidth="1"/>
    <col min="7175" max="7175" width="10.140625" style="25" customWidth="1"/>
    <col min="7176" max="7424" width="9.140625" style="25"/>
    <col min="7425" max="7425" width="23.28515625" style="25" customWidth="1"/>
    <col min="7426" max="7429" width="9.140625" style="25"/>
    <col min="7430" max="7430" width="11.28515625" style="25" customWidth="1"/>
    <col min="7431" max="7431" width="10.140625" style="25" customWidth="1"/>
    <col min="7432" max="7680" width="9.140625" style="25"/>
    <col min="7681" max="7681" width="23.28515625" style="25" customWidth="1"/>
    <col min="7682" max="7685" width="9.140625" style="25"/>
    <col min="7686" max="7686" width="11.28515625" style="25" customWidth="1"/>
    <col min="7687" max="7687" width="10.140625" style="25" customWidth="1"/>
    <col min="7688" max="7936" width="9.140625" style="25"/>
    <col min="7937" max="7937" width="23.28515625" style="25" customWidth="1"/>
    <col min="7938" max="7941" width="9.140625" style="25"/>
    <col min="7942" max="7942" width="11.28515625" style="25" customWidth="1"/>
    <col min="7943" max="7943" width="10.140625" style="25" customWidth="1"/>
    <col min="7944" max="8192" width="9.140625" style="25"/>
    <col min="8193" max="8193" width="23.28515625" style="25" customWidth="1"/>
    <col min="8194" max="8197" width="9.140625" style="25"/>
    <col min="8198" max="8198" width="11.28515625" style="25" customWidth="1"/>
    <col min="8199" max="8199" width="10.140625" style="25" customWidth="1"/>
    <col min="8200" max="8448" width="9.140625" style="25"/>
    <col min="8449" max="8449" width="23.28515625" style="25" customWidth="1"/>
    <col min="8450" max="8453" width="9.140625" style="25"/>
    <col min="8454" max="8454" width="11.28515625" style="25" customWidth="1"/>
    <col min="8455" max="8455" width="10.140625" style="25" customWidth="1"/>
    <col min="8456" max="8704" width="9.140625" style="25"/>
    <col min="8705" max="8705" width="23.28515625" style="25" customWidth="1"/>
    <col min="8706" max="8709" width="9.140625" style="25"/>
    <col min="8710" max="8710" width="11.28515625" style="25" customWidth="1"/>
    <col min="8711" max="8711" width="10.140625" style="25" customWidth="1"/>
    <col min="8712" max="8960" width="9.140625" style="25"/>
    <col min="8961" max="8961" width="23.28515625" style="25" customWidth="1"/>
    <col min="8962" max="8965" width="9.140625" style="25"/>
    <col min="8966" max="8966" width="11.28515625" style="25" customWidth="1"/>
    <col min="8967" max="8967" width="10.140625" style="25" customWidth="1"/>
    <col min="8968" max="9216" width="9.140625" style="25"/>
    <col min="9217" max="9217" width="23.28515625" style="25" customWidth="1"/>
    <col min="9218" max="9221" width="9.140625" style="25"/>
    <col min="9222" max="9222" width="11.28515625" style="25" customWidth="1"/>
    <col min="9223" max="9223" width="10.140625" style="25" customWidth="1"/>
    <col min="9224" max="9472" width="9.140625" style="25"/>
    <col min="9473" max="9473" width="23.28515625" style="25" customWidth="1"/>
    <col min="9474" max="9477" width="9.140625" style="25"/>
    <col min="9478" max="9478" width="11.28515625" style="25" customWidth="1"/>
    <col min="9479" max="9479" width="10.140625" style="25" customWidth="1"/>
    <col min="9480" max="9728" width="9.140625" style="25"/>
    <col min="9729" max="9729" width="23.28515625" style="25" customWidth="1"/>
    <col min="9730" max="9733" width="9.140625" style="25"/>
    <col min="9734" max="9734" width="11.28515625" style="25" customWidth="1"/>
    <col min="9735" max="9735" width="10.140625" style="25" customWidth="1"/>
    <col min="9736" max="9984" width="9.140625" style="25"/>
    <col min="9985" max="9985" width="23.28515625" style="25" customWidth="1"/>
    <col min="9986" max="9989" width="9.140625" style="25"/>
    <col min="9990" max="9990" width="11.28515625" style="25" customWidth="1"/>
    <col min="9991" max="9991" width="10.140625" style="25" customWidth="1"/>
    <col min="9992" max="10240" width="9.140625" style="25"/>
    <col min="10241" max="10241" width="23.28515625" style="25" customWidth="1"/>
    <col min="10242" max="10245" width="9.140625" style="25"/>
    <col min="10246" max="10246" width="11.28515625" style="25" customWidth="1"/>
    <col min="10247" max="10247" width="10.140625" style="25" customWidth="1"/>
    <col min="10248" max="10496" width="9.140625" style="25"/>
    <col min="10497" max="10497" width="23.28515625" style="25" customWidth="1"/>
    <col min="10498" max="10501" width="9.140625" style="25"/>
    <col min="10502" max="10502" width="11.28515625" style="25" customWidth="1"/>
    <col min="10503" max="10503" width="10.140625" style="25" customWidth="1"/>
    <col min="10504" max="10752" width="9.140625" style="25"/>
    <col min="10753" max="10753" width="23.28515625" style="25" customWidth="1"/>
    <col min="10754" max="10757" width="9.140625" style="25"/>
    <col min="10758" max="10758" width="11.28515625" style="25" customWidth="1"/>
    <col min="10759" max="10759" width="10.140625" style="25" customWidth="1"/>
    <col min="10760" max="11008" width="9.140625" style="25"/>
    <col min="11009" max="11009" width="23.28515625" style="25" customWidth="1"/>
    <col min="11010" max="11013" width="9.140625" style="25"/>
    <col min="11014" max="11014" width="11.28515625" style="25" customWidth="1"/>
    <col min="11015" max="11015" width="10.140625" style="25" customWidth="1"/>
    <col min="11016" max="11264" width="9.140625" style="25"/>
    <col min="11265" max="11265" width="23.28515625" style="25" customWidth="1"/>
    <col min="11266" max="11269" width="9.140625" style="25"/>
    <col min="11270" max="11270" width="11.28515625" style="25" customWidth="1"/>
    <col min="11271" max="11271" width="10.140625" style="25" customWidth="1"/>
    <col min="11272" max="11520" width="9.140625" style="25"/>
    <col min="11521" max="11521" width="23.28515625" style="25" customWidth="1"/>
    <col min="11522" max="11525" width="9.140625" style="25"/>
    <col min="11526" max="11526" width="11.28515625" style="25" customWidth="1"/>
    <col min="11527" max="11527" width="10.140625" style="25" customWidth="1"/>
    <col min="11528" max="11776" width="9.140625" style="25"/>
    <col min="11777" max="11777" width="23.28515625" style="25" customWidth="1"/>
    <col min="11778" max="11781" width="9.140625" style="25"/>
    <col min="11782" max="11782" width="11.28515625" style="25" customWidth="1"/>
    <col min="11783" max="11783" width="10.140625" style="25" customWidth="1"/>
    <col min="11784" max="12032" width="9.140625" style="25"/>
    <col min="12033" max="12033" width="23.28515625" style="25" customWidth="1"/>
    <col min="12034" max="12037" width="9.140625" style="25"/>
    <col min="12038" max="12038" width="11.28515625" style="25" customWidth="1"/>
    <col min="12039" max="12039" width="10.140625" style="25" customWidth="1"/>
    <col min="12040" max="12288" width="9.140625" style="25"/>
    <col min="12289" max="12289" width="23.28515625" style="25" customWidth="1"/>
    <col min="12290" max="12293" width="9.140625" style="25"/>
    <col min="12294" max="12294" width="11.28515625" style="25" customWidth="1"/>
    <col min="12295" max="12295" width="10.140625" style="25" customWidth="1"/>
    <col min="12296" max="12544" width="9.140625" style="25"/>
    <col min="12545" max="12545" width="23.28515625" style="25" customWidth="1"/>
    <col min="12546" max="12549" width="9.140625" style="25"/>
    <col min="12550" max="12550" width="11.28515625" style="25" customWidth="1"/>
    <col min="12551" max="12551" width="10.140625" style="25" customWidth="1"/>
    <col min="12552" max="12800" width="9.140625" style="25"/>
    <col min="12801" max="12801" width="23.28515625" style="25" customWidth="1"/>
    <col min="12802" max="12805" width="9.140625" style="25"/>
    <col min="12806" max="12806" width="11.28515625" style="25" customWidth="1"/>
    <col min="12807" max="12807" width="10.140625" style="25" customWidth="1"/>
    <col min="12808" max="13056" width="9.140625" style="25"/>
    <col min="13057" max="13057" width="23.28515625" style="25" customWidth="1"/>
    <col min="13058" max="13061" width="9.140625" style="25"/>
    <col min="13062" max="13062" width="11.28515625" style="25" customWidth="1"/>
    <col min="13063" max="13063" width="10.140625" style="25" customWidth="1"/>
    <col min="13064" max="13312" width="9.140625" style="25"/>
    <col min="13313" max="13313" width="23.28515625" style="25" customWidth="1"/>
    <col min="13314" max="13317" width="9.140625" style="25"/>
    <col min="13318" max="13318" width="11.28515625" style="25" customWidth="1"/>
    <col min="13319" max="13319" width="10.140625" style="25" customWidth="1"/>
    <col min="13320" max="13568" width="9.140625" style="25"/>
    <col min="13569" max="13569" width="23.28515625" style="25" customWidth="1"/>
    <col min="13570" max="13573" width="9.140625" style="25"/>
    <col min="13574" max="13574" width="11.28515625" style="25" customWidth="1"/>
    <col min="13575" max="13575" width="10.140625" style="25" customWidth="1"/>
    <col min="13576" max="13824" width="9.140625" style="25"/>
    <col min="13825" max="13825" width="23.28515625" style="25" customWidth="1"/>
    <col min="13826" max="13829" width="9.140625" style="25"/>
    <col min="13830" max="13830" width="11.28515625" style="25" customWidth="1"/>
    <col min="13831" max="13831" width="10.140625" style="25" customWidth="1"/>
    <col min="13832" max="14080" width="9.140625" style="25"/>
    <col min="14081" max="14081" width="23.28515625" style="25" customWidth="1"/>
    <col min="14082" max="14085" width="9.140625" style="25"/>
    <col min="14086" max="14086" width="11.28515625" style="25" customWidth="1"/>
    <col min="14087" max="14087" width="10.140625" style="25" customWidth="1"/>
    <col min="14088" max="14336" width="9.140625" style="25"/>
    <col min="14337" max="14337" width="23.28515625" style="25" customWidth="1"/>
    <col min="14338" max="14341" width="9.140625" style="25"/>
    <col min="14342" max="14342" width="11.28515625" style="25" customWidth="1"/>
    <col min="14343" max="14343" width="10.140625" style="25" customWidth="1"/>
    <col min="14344" max="14592" width="9.140625" style="25"/>
    <col min="14593" max="14593" width="23.28515625" style="25" customWidth="1"/>
    <col min="14594" max="14597" width="9.140625" style="25"/>
    <col min="14598" max="14598" width="11.28515625" style="25" customWidth="1"/>
    <col min="14599" max="14599" width="10.140625" style="25" customWidth="1"/>
    <col min="14600" max="14848" width="9.140625" style="25"/>
    <col min="14849" max="14849" width="23.28515625" style="25" customWidth="1"/>
    <col min="14850" max="14853" width="9.140625" style="25"/>
    <col min="14854" max="14854" width="11.28515625" style="25" customWidth="1"/>
    <col min="14855" max="14855" width="10.140625" style="25" customWidth="1"/>
    <col min="14856" max="15104" width="9.140625" style="25"/>
    <col min="15105" max="15105" width="23.28515625" style="25" customWidth="1"/>
    <col min="15106" max="15109" width="9.140625" style="25"/>
    <col min="15110" max="15110" width="11.28515625" style="25" customWidth="1"/>
    <col min="15111" max="15111" width="10.140625" style="25" customWidth="1"/>
    <col min="15112" max="15360" width="9.140625" style="25"/>
    <col min="15361" max="15361" width="23.28515625" style="25" customWidth="1"/>
    <col min="15362" max="15365" width="9.140625" style="25"/>
    <col min="15366" max="15366" width="11.28515625" style="25" customWidth="1"/>
    <col min="15367" max="15367" width="10.140625" style="25" customWidth="1"/>
    <col min="15368" max="15616" width="9.140625" style="25"/>
    <col min="15617" max="15617" width="23.28515625" style="25" customWidth="1"/>
    <col min="15618" max="15621" width="9.140625" style="25"/>
    <col min="15622" max="15622" width="11.28515625" style="25" customWidth="1"/>
    <col min="15623" max="15623" width="10.140625" style="25" customWidth="1"/>
    <col min="15624" max="15872" width="9.140625" style="25"/>
    <col min="15873" max="15873" width="23.28515625" style="25" customWidth="1"/>
    <col min="15874" max="15877" width="9.140625" style="25"/>
    <col min="15878" max="15878" width="11.28515625" style="25" customWidth="1"/>
    <col min="15879" max="15879" width="10.140625" style="25" customWidth="1"/>
    <col min="15880" max="16128" width="9.140625" style="25"/>
    <col min="16129" max="16129" width="23.28515625" style="25" customWidth="1"/>
    <col min="16130" max="16133" width="9.140625" style="25"/>
    <col min="16134" max="16134" width="11.28515625" style="25" customWidth="1"/>
    <col min="16135" max="16135" width="10.140625" style="25" customWidth="1"/>
    <col min="16136" max="16384" width="9.140625" style="25"/>
  </cols>
  <sheetData>
    <row r="1" spans="1:7" x14ac:dyDescent="0.2">
      <c r="A1" s="23" t="s">
        <v>202</v>
      </c>
    </row>
    <row r="2" spans="1:7" x14ac:dyDescent="0.2">
      <c r="A2" s="34" t="s">
        <v>203</v>
      </c>
      <c r="G2" s="116" t="s">
        <v>204</v>
      </c>
    </row>
    <row r="3" spans="1:7" x14ac:dyDescent="0.2">
      <c r="A3" s="34"/>
      <c r="G3" s="116"/>
    </row>
    <row r="4" spans="1:7" ht="15.75" x14ac:dyDescent="0.25">
      <c r="A4" s="160" t="s">
        <v>205</v>
      </c>
      <c r="B4" s="49">
        <v>1</v>
      </c>
      <c r="C4" s="49">
        <v>2</v>
      </c>
      <c r="D4" s="49">
        <v>3</v>
      </c>
      <c r="E4" s="49">
        <v>4</v>
      </c>
    </row>
    <row r="5" spans="1:7" ht="15.75" x14ac:dyDescent="0.25">
      <c r="A5" s="160" t="s">
        <v>45</v>
      </c>
      <c r="B5" s="49">
        <f>'Simulation Graph'!B4</f>
        <v>50</v>
      </c>
      <c r="C5" s="49">
        <f>'Simulation Graph'!C4</f>
        <v>50</v>
      </c>
      <c r="D5" s="49">
        <f>'Simulation Graph'!D4</f>
        <v>50</v>
      </c>
      <c r="E5" s="49">
        <f>'Simulation Graph'!E4</f>
        <v>50</v>
      </c>
      <c r="F5" s="161" t="s">
        <v>255</v>
      </c>
    </row>
    <row r="6" spans="1:7" ht="15.75" x14ac:dyDescent="0.25">
      <c r="A6" s="160" t="s">
        <v>20</v>
      </c>
      <c r="B6" s="49">
        <f>'Simulation Graph'!B5</f>
        <v>100</v>
      </c>
      <c r="C6" s="49">
        <f>'Simulation Graph'!C5</f>
        <v>100</v>
      </c>
      <c r="D6" s="49">
        <f>'Simulation Graph'!D5</f>
        <v>100</v>
      </c>
      <c r="E6" s="49">
        <f>'Simulation Graph'!E5</f>
        <v>100</v>
      </c>
      <c r="F6" s="161" t="s">
        <v>255</v>
      </c>
    </row>
    <row r="7" spans="1:7" s="30" customFormat="1" ht="8.25" x14ac:dyDescent="0.15"/>
    <row r="8" spans="1:7" s="47" customFormat="1" ht="15.75" x14ac:dyDescent="0.25">
      <c r="A8" s="56" t="s">
        <v>21</v>
      </c>
      <c r="B8" s="56"/>
      <c r="C8" s="56"/>
      <c r="D8" s="56"/>
      <c r="E8" s="56"/>
      <c r="F8" s="56"/>
      <c r="G8" s="56"/>
    </row>
    <row r="9" spans="1:7" s="47" customFormat="1" ht="15.75" x14ac:dyDescent="0.25">
      <c r="A9" s="162" t="s">
        <v>22</v>
      </c>
      <c r="B9" s="79" t="s">
        <v>23</v>
      </c>
      <c r="C9" s="79" t="s">
        <v>24</v>
      </c>
      <c r="D9" s="79" t="s">
        <v>25</v>
      </c>
      <c r="E9" s="79" t="s">
        <v>26</v>
      </c>
      <c r="F9" s="79" t="s">
        <v>27</v>
      </c>
      <c r="G9" s="79" t="s">
        <v>28</v>
      </c>
    </row>
    <row r="10" spans="1:7" s="47" customFormat="1" ht="15.75" x14ac:dyDescent="0.25">
      <c r="A10" s="56" t="s">
        <v>29</v>
      </c>
      <c r="B10" s="56">
        <f ca="1">SUM(B18:E18)</f>
        <v>66.456004394581186</v>
      </c>
      <c r="C10" s="57">
        <v>3</v>
      </c>
      <c r="D10" s="56">
        <f ca="1">B10/C10</f>
        <v>22.152001464860394</v>
      </c>
      <c r="E10" s="56">
        <f ca="1">D10/D11</f>
        <v>0.20532503681640352</v>
      </c>
      <c r="F10" s="56">
        <f ca="1">FDIST(E10,C10,C11)</f>
        <v>0.89203736879575923</v>
      </c>
      <c r="G10" s="56">
        <f>FINV(0.05,C10,C11)</f>
        <v>2.8662655509401795</v>
      </c>
    </row>
    <row r="11" spans="1:7" s="47" customFormat="1" ht="15.75" x14ac:dyDescent="0.25">
      <c r="A11" s="162" t="s">
        <v>30</v>
      </c>
      <c r="B11" s="162">
        <f ca="1">SUM(B16:E16)</f>
        <v>3883.9493960400632</v>
      </c>
      <c r="C11" s="79">
        <v>36</v>
      </c>
      <c r="D11" s="163">
        <f ca="1">B11/C11</f>
        <v>107.8874832233351</v>
      </c>
      <c r="E11" s="56"/>
      <c r="F11" s="56"/>
      <c r="G11" s="56"/>
    </row>
    <row r="12" spans="1:7" s="47" customFormat="1" ht="15.75" x14ac:dyDescent="0.25">
      <c r="A12" s="56" t="s">
        <v>31</v>
      </c>
      <c r="B12" s="56">
        <f ca="1">DEVSQ(B24:E33)</f>
        <v>3950.4054004346444</v>
      </c>
      <c r="C12" s="57">
        <v>39</v>
      </c>
      <c r="D12" s="56"/>
      <c r="E12" s="56"/>
      <c r="F12" s="56"/>
      <c r="G12" s="56" t="s">
        <v>256</v>
      </c>
    </row>
    <row r="13" spans="1:7" s="30" customFormat="1" ht="8.25" x14ac:dyDescent="0.15"/>
    <row r="14" spans="1:7" ht="15.75" x14ac:dyDescent="0.25">
      <c r="A14" s="160" t="s">
        <v>205</v>
      </c>
      <c r="B14" s="49">
        <v>1</v>
      </c>
      <c r="C14" s="49">
        <v>2</v>
      </c>
      <c r="D14" s="49">
        <v>3</v>
      </c>
      <c r="E14" s="49">
        <v>4</v>
      </c>
      <c r="F14" s="47" t="s">
        <v>257</v>
      </c>
    </row>
    <row r="15" spans="1:7" ht="15" x14ac:dyDescent="0.2">
      <c r="A15" s="49" t="s">
        <v>258</v>
      </c>
      <c r="B15" s="47">
        <f ca="1">AVERAGE(B$24:B$33)</f>
        <v>47.039486730169031</v>
      </c>
      <c r="C15" s="47">
        <f ca="1">AVERAGE(C$24:C$33)</f>
        <v>47.14031828339391</v>
      </c>
      <c r="D15" s="47">
        <f ca="1">AVERAGE(D$24:D$33)</f>
        <v>48.590299707112663</v>
      </c>
      <c r="E15" s="47">
        <f ca="1">AVERAGE(E$24:E$33)</f>
        <v>44.972218403886835</v>
      </c>
      <c r="F15" s="47">
        <f ca="1">AVERAGE(B$24:E$33)</f>
        <v>46.935580781140615</v>
      </c>
    </row>
    <row r="16" spans="1:7" ht="15.75" x14ac:dyDescent="0.25">
      <c r="A16" s="49" t="s">
        <v>259</v>
      </c>
      <c r="B16" s="47">
        <f ca="1">DEVSQ(B$24:B$33)</f>
        <v>1083.1062093585397</v>
      </c>
      <c r="C16" s="47">
        <f ca="1">DEVSQ(C$24:C$33)</f>
        <v>465.07339885802634</v>
      </c>
      <c r="D16" s="47">
        <f ca="1">DEVSQ(D$24:D$33)</f>
        <v>1285.3566311937489</v>
      </c>
      <c r="E16" s="47">
        <f ca="1">DEVSQ(E$24:E$33)</f>
        <v>1050.4131566297485</v>
      </c>
      <c r="F16" s="164"/>
      <c r="G16" s="165" t="s">
        <v>260</v>
      </c>
    </row>
    <row r="17" spans="1:7" ht="15.75" x14ac:dyDescent="0.25">
      <c r="A17" s="49" t="s">
        <v>261</v>
      </c>
      <c r="B17" s="47">
        <f ca="1">VAR(B$24:B$33)</f>
        <v>120.34513437317098</v>
      </c>
      <c r="C17" s="47">
        <f ca="1">VAR(C$24:C$33)</f>
        <v>51.674822095336111</v>
      </c>
      <c r="D17" s="47">
        <f ca="1">VAR(D$24:D$33)</f>
        <v>142.81740346597223</v>
      </c>
      <c r="E17" s="47">
        <f ca="1">VAR(E$24:E$33)</f>
        <v>116.71257295886163</v>
      </c>
      <c r="F17" s="47"/>
      <c r="G17" s="166">
        <f ca="1">SUM(B16:E16)/(40-4)</f>
        <v>107.8874832233351</v>
      </c>
    </row>
    <row r="18" spans="1:7" s="47" customFormat="1" ht="15" x14ac:dyDescent="0.2">
      <c r="A18" s="49" t="s">
        <v>262</v>
      </c>
      <c r="B18" s="47">
        <f ca="1">B19*(B15-$F$15)^2</f>
        <v>0.10796446243495782</v>
      </c>
      <c r="C18" s="47">
        <f ca="1">C19*(C15-$F$15)^2</f>
        <v>0.41917444828917844</v>
      </c>
      <c r="D18" s="47">
        <f ca="1">D19*(D15-$F$15)^2</f>
        <v>27.380947239700891</v>
      </c>
      <c r="E18" s="47">
        <f ca="1">E19*(E15-$F$15)^2</f>
        <v>38.547918244156151</v>
      </c>
    </row>
    <row r="19" spans="1:7" s="47" customFormat="1" ht="15" x14ac:dyDescent="0.2">
      <c r="A19" s="49" t="s">
        <v>263</v>
      </c>
      <c r="B19" s="49">
        <f ca="1">COUNT(B$24:B$33)</f>
        <v>10</v>
      </c>
      <c r="C19" s="49">
        <f ca="1">COUNT(C$24:C$33)</f>
        <v>10</v>
      </c>
      <c r="D19" s="49">
        <f ca="1">COUNT(D$24:D$33)</f>
        <v>10</v>
      </c>
      <c r="E19" s="49">
        <f ca="1">COUNT(E$24:E$33)</f>
        <v>10</v>
      </c>
    </row>
    <row r="20" spans="1:7" s="47" customFormat="1" ht="15" x14ac:dyDescent="0.2">
      <c r="A20" s="25"/>
      <c r="B20" s="25"/>
      <c r="C20" s="25"/>
      <c r="D20" s="25"/>
      <c r="E20" s="25"/>
      <c r="F20" s="25"/>
    </row>
    <row r="21" spans="1:7" s="47" customFormat="1" ht="15" x14ac:dyDescent="0.2">
      <c r="A21" s="25"/>
      <c r="B21" s="25"/>
      <c r="C21" s="25"/>
      <c r="D21" s="25"/>
      <c r="E21" s="25"/>
      <c r="F21" s="25"/>
    </row>
    <row r="22" spans="1:7" s="47" customFormat="1" ht="15" x14ac:dyDescent="0.2">
      <c r="A22" s="25"/>
      <c r="B22" s="25"/>
      <c r="C22" s="25"/>
      <c r="D22" s="25"/>
      <c r="E22" s="25"/>
      <c r="F22" s="25"/>
    </row>
    <row r="23" spans="1:7" x14ac:dyDescent="0.2">
      <c r="B23" s="26" t="s">
        <v>264</v>
      </c>
      <c r="C23" s="26" t="s">
        <v>265</v>
      </c>
      <c r="D23" s="26" t="s">
        <v>266</v>
      </c>
      <c r="E23" s="26" t="s">
        <v>267</v>
      </c>
    </row>
    <row r="24" spans="1:7" x14ac:dyDescent="0.2">
      <c r="A24" s="167" t="s">
        <v>268</v>
      </c>
      <c r="B24" s="25">
        <f ca="1">NORMINV(RAND(),B$5,SQRT(B$6))</f>
        <v>34.284839578423828</v>
      </c>
      <c r="C24" s="25">
        <f t="shared" ref="C24:E33" ca="1" si="0">NORMINV(RAND(),C$5,SQRT(C$6))</f>
        <v>33.450299572091637</v>
      </c>
      <c r="D24" s="25">
        <f t="shared" ca="1" si="0"/>
        <v>63.76484925581741</v>
      </c>
      <c r="E24" s="25">
        <f t="shared" ca="1" si="0"/>
        <v>39.767182298364148</v>
      </c>
    </row>
    <row r="25" spans="1:7" x14ac:dyDescent="0.2">
      <c r="A25" s="167" t="s">
        <v>269</v>
      </c>
      <c r="B25" s="25">
        <f t="shared" ref="B25:B33" ca="1" si="1">NORMINV(RAND(),B$5,SQRT(B$6))</f>
        <v>38.504910076813054</v>
      </c>
      <c r="C25" s="25">
        <f t="shared" ca="1" si="0"/>
        <v>46.421364426675034</v>
      </c>
      <c r="D25" s="25">
        <f t="shared" ca="1" si="0"/>
        <v>55.986815560559371</v>
      </c>
      <c r="E25" s="25">
        <f t="shared" ca="1" si="0"/>
        <v>49.25380338762578</v>
      </c>
    </row>
    <row r="26" spans="1:7" x14ac:dyDescent="0.2">
      <c r="A26" s="167" t="s">
        <v>270</v>
      </c>
      <c r="B26" s="25">
        <f t="shared" ca="1" si="1"/>
        <v>55.936567209125755</v>
      </c>
      <c r="C26" s="25">
        <f t="shared" ca="1" si="0"/>
        <v>57.04762974491463</v>
      </c>
      <c r="D26" s="25">
        <f t="shared" ca="1" si="0"/>
        <v>28.852576568767812</v>
      </c>
      <c r="E26" s="25">
        <f t="shared" ca="1" si="0"/>
        <v>38.299135860780922</v>
      </c>
    </row>
    <row r="27" spans="1:7" x14ac:dyDescent="0.2">
      <c r="A27" s="167" t="s">
        <v>271</v>
      </c>
      <c r="B27" s="25">
        <f t="shared" ca="1" si="1"/>
        <v>63.354684443846537</v>
      </c>
      <c r="C27" s="25">
        <f t="shared" ca="1" si="0"/>
        <v>50.580627073846493</v>
      </c>
      <c r="D27" s="25">
        <f t="shared" ca="1" si="0"/>
        <v>60.472614832362495</v>
      </c>
      <c r="E27" s="25">
        <f t="shared" ca="1" si="0"/>
        <v>56.183373138701974</v>
      </c>
    </row>
    <row r="28" spans="1:7" x14ac:dyDescent="0.2">
      <c r="A28" s="167" t="s">
        <v>272</v>
      </c>
      <c r="B28" s="25">
        <f t="shared" ca="1" si="1"/>
        <v>45.73508729243197</v>
      </c>
      <c r="C28" s="25">
        <f t="shared" ca="1" si="0"/>
        <v>47.575700391932628</v>
      </c>
      <c r="D28" s="25">
        <f t="shared" ca="1" si="0"/>
        <v>44.980321035255656</v>
      </c>
      <c r="E28" s="25">
        <f t="shared" ca="1" si="0"/>
        <v>32.602177934788962</v>
      </c>
    </row>
    <row r="29" spans="1:7" x14ac:dyDescent="0.2">
      <c r="A29" s="167" t="s">
        <v>273</v>
      </c>
      <c r="B29" s="25">
        <f t="shared" ca="1" si="1"/>
        <v>46.424848180405064</v>
      </c>
      <c r="C29" s="25">
        <f t="shared" ca="1" si="0"/>
        <v>50.001316312145704</v>
      </c>
      <c r="D29" s="25">
        <f t="shared" ca="1" si="0"/>
        <v>41.745943552138897</v>
      </c>
      <c r="E29" s="25">
        <f t="shared" ca="1" si="0"/>
        <v>53.25537723902962</v>
      </c>
    </row>
    <row r="30" spans="1:7" x14ac:dyDescent="0.2">
      <c r="A30" s="167" t="s">
        <v>274</v>
      </c>
      <c r="B30" s="25">
        <f t="shared" ca="1" si="1"/>
        <v>39.197088618733872</v>
      </c>
      <c r="C30" s="25">
        <f t="shared" ca="1" si="0"/>
        <v>43.953375088743734</v>
      </c>
      <c r="D30" s="25">
        <f t="shared" ca="1" si="0"/>
        <v>64.628681547624993</v>
      </c>
      <c r="E30" s="25">
        <f t="shared" ca="1" si="0"/>
        <v>64.126757254220507</v>
      </c>
    </row>
    <row r="31" spans="1:7" x14ac:dyDescent="0.2">
      <c r="A31" s="167" t="s">
        <v>275</v>
      </c>
      <c r="B31" s="25">
        <f t="shared" ca="1" si="1"/>
        <v>32.161532140065766</v>
      </c>
      <c r="C31" s="25">
        <f t="shared" ca="1" si="0"/>
        <v>57.363935606572326</v>
      </c>
      <c r="D31" s="25">
        <f t="shared" ca="1" si="0"/>
        <v>44.25476537567107</v>
      </c>
      <c r="E31" s="25">
        <f t="shared" ca="1" si="0"/>
        <v>47.905790306343256</v>
      </c>
    </row>
    <row r="32" spans="1:7" x14ac:dyDescent="0.2">
      <c r="A32" s="167" t="s">
        <v>276</v>
      </c>
      <c r="B32" s="25">
        <f t="shared" ca="1" si="1"/>
        <v>58.564529984262599</v>
      </c>
      <c r="C32" s="25">
        <f t="shared" ca="1" si="0"/>
        <v>43.250554771381623</v>
      </c>
      <c r="D32" s="25">
        <f t="shared" ca="1" si="0"/>
        <v>38.835782335032533</v>
      </c>
      <c r="E32" s="25">
        <f t="shared" ca="1" si="0"/>
        <v>35.581235584140373</v>
      </c>
    </row>
    <row r="33" spans="1:5" x14ac:dyDescent="0.2">
      <c r="A33" s="167" t="s">
        <v>277</v>
      </c>
      <c r="B33" s="25">
        <f t="shared" ca="1" si="1"/>
        <v>56.230779777581851</v>
      </c>
      <c r="C33" s="25">
        <f t="shared" ca="1" si="0"/>
        <v>41.758379845635304</v>
      </c>
      <c r="D33" s="25">
        <f t="shared" ca="1" si="0"/>
        <v>42.380647007896457</v>
      </c>
      <c r="E33" s="25">
        <f t="shared" ca="1" si="0"/>
        <v>32.747351034872885</v>
      </c>
    </row>
  </sheetData>
  <printOptions gridLines="1" gridLinesSet="0"/>
  <pageMargins left="0.75" right="0.75" top="1" bottom="1" header="0.5" footer="0.5"/>
  <pageSetup orientation="portrait" horizontalDpi="360" verticalDpi="360" r:id="rId1"/>
  <headerFooter alignWithMargins="0">
    <oddHeader>&amp;A</oddHeader>
    <oddFooter>Page &amp;P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1"/>
  <sheetViews>
    <sheetView workbookViewId="0">
      <selection activeCell="K36" sqref="K36"/>
    </sheetView>
  </sheetViews>
  <sheetFormatPr defaultRowHeight="15" x14ac:dyDescent="0.25"/>
  <cols>
    <col min="1" max="1" width="14.42578125" customWidth="1"/>
    <col min="3" max="3" width="15.42578125" customWidth="1"/>
    <col min="4" max="4" width="10" style="4" customWidth="1"/>
    <col min="10" max="10" width="10.42578125" customWidth="1"/>
  </cols>
  <sheetData>
    <row r="1" spans="1:14" x14ac:dyDescent="0.25">
      <c r="A1" t="s">
        <v>0</v>
      </c>
      <c r="B1" t="s">
        <v>1</v>
      </c>
      <c r="C1" t="s">
        <v>2</v>
      </c>
      <c r="D1" s="4" t="s">
        <v>33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s="6" t="s">
        <v>42</v>
      </c>
      <c r="K1" s="6"/>
      <c r="L1" s="6"/>
      <c r="M1" s="6"/>
      <c r="N1" s="6"/>
    </row>
    <row r="2" spans="1:14" x14ac:dyDescent="0.25">
      <c r="A2">
        <v>7.99206897</v>
      </c>
      <c r="B2" t="s">
        <v>8</v>
      </c>
      <c r="C2" t="s">
        <v>8</v>
      </c>
      <c r="D2" s="4">
        <v>1</v>
      </c>
      <c r="E2">
        <v>1</v>
      </c>
      <c r="F2">
        <v>0</v>
      </c>
      <c r="G2">
        <v>0</v>
      </c>
      <c r="H2">
        <v>0</v>
      </c>
      <c r="I2">
        <v>0</v>
      </c>
      <c r="J2" s="6" t="s">
        <v>8</v>
      </c>
      <c r="K2" s="6" t="s">
        <v>9</v>
      </c>
      <c r="L2" s="6" t="s">
        <v>11</v>
      </c>
      <c r="M2" s="6" t="s">
        <v>12</v>
      </c>
      <c r="N2" s="6" t="s">
        <v>13</v>
      </c>
    </row>
    <row r="3" spans="1:14" x14ac:dyDescent="0.25">
      <c r="A3">
        <v>22.8344828</v>
      </c>
      <c r="B3" t="s">
        <v>8</v>
      </c>
      <c r="C3" t="s">
        <v>8</v>
      </c>
      <c r="D3" s="4">
        <v>1</v>
      </c>
      <c r="E3">
        <v>1</v>
      </c>
      <c r="F3">
        <v>0</v>
      </c>
      <c r="G3">
        <v>0</v>
      </c>
      <c r="H3">
        <v>0</v>
      </c>
      <c r="I3">
        <v>0</v>
      </c>
      <c r="J3" s="6">
        <f>A2</f>
        <v>7.99206897</v>
      </c>
      <c r="K3" s="6">
        <f>A6</f>
        <v>10.656091999999999</v>
      </c>
      <c r="L3" s="6">
        <f>A10</f>
        <v>6.8503448300000001</v>
      </c>
      <c r="M3" s="6">
        <f>A14</f>
        <v>8.3726436799999995</v>
      </c>
      <c r="N3" s="6">
        <f>A18</f>
        <v>11.0366667</v>
      </c>
    </row>
    <row r="4" spans="1:14" x14ac:dyDescent="0.25">
      <c r="A4">
        <v>20.5510345</v>
      </c>
      <c r="B4" t="s">
        <v>8</v>
      </c>
      <c r="C4" t="s">
        <v>8</v>
      </c>
      <c r="D4" s="4">
        <v>1</v>
      </c>
      <c r="E4">
        <v>1</v>
      </c>
      <c r="F4">
        <v>0</v>
      </c>
      <c r="G4">
        <v>0</v>
      </c>
      <c r="H4">
        <v>0</v>
      </c>
      <c r="I4">
        <v>0</v>
      </c>
      <c r="J4" s="6">
        <f>A3</f>
        <v>22.8344828</v>
      </c>
      <c r="K4" s="6">
        <f>A7</f>
        <v>14.0812644</v>
      </c>
      <c r="L4" s="6">
        <f>A11</f>
        <v>11.0366667</v>
      </c>
      <c r="M4" s="6">
        <f>A15</f>
        <v>15.9841379</v>
      </c>
      <c r="N4" s="6">
        <f>A19</f>
        <v>11.4172414</v>
      </c>
    </row>
    <row r="5" spans="1:14" x14ac:dyDescent="0.25">
      <c r="A5">
        <v>14.842413799999999</v>
      </c>
      <c r="B5" t="s">
        <v>8</v>
      </c>
      <c r="C5" t="s">
        <v>8</v>
      </c>
      <c r="D5" s="4">
        <v>1</v>
      </c>
      <c r="E5">
        <v>1</v>
      </c>
      <c r="F5">
        <v>0</v>
      </c>
      <c r="G5">
        <v>0</v>
      </c>
      <c r="H5">
        <v>0</v>
      </c>
      <c r="I5">
        <v>0</v>
      </c>
      <c r="J5" s="6">
        <f>A4</f>
        <v>20.5510345</v>
      </c>
      <c r="K5" s="6">
        <f>A8</f>
        <v>12.9395402</v>
      </c>
      <c r="L5" s="6">
        <f>A12</f>
        <v>16.364712600000001</v>
      </c>
      <c r="M5" s="6">
        <f>A16</f>
        <v>16.364712600000001</v>
      </c>
      <c r="N5" s="6">
        <f>A20</f>
        <v>16.364712600000001</v>
      </c>
    </row>
    <row r="6" spans="1:14" x14ac:dyDescent="0.25">
      <c r="A6">
        <v>10.656091999999999</v>
      </c>
      <c r="B6" t="s">
        <v>9</v>
      </c>
      <c r="C6" t="s">
        <v>10</v>
      </c>
      <c r="D6" s="4">
        <v>2</v>
      </c>
      <c r="E6">
        <v>0</v>
      </c>
      <c r="F6">
        <v>1</v>
      </c>
      <c r="G6">
        <v>0</v>
      </c>
      <c r="H6">
        <v>0</v>
      </c>
      <c r="I6">
        <v>0</v>
      </c>
      <c r="J6" s="6">
        <f>A5</f>
        <v>14.842413799999999</v>
      </c>
      <c r="K6" s="6">
        <f>A9</f>
        <v>15.9841379</v>
      </c>
      <c r="L6" s="6">
        <f>A13</f>
        <v>14.842413799999999</v>
      </c>
      <c r="M6" s="6">
        <f>A17</f>
        <v>19.409310300000001</v>
      </c>
      <c r="N6" s="6">
        <f>A21</f>
        <v>14.0812644</v>
      </c>
    </row>
    <row r="7" spans="1:14" x14ac:dyDescent="0.25">
      <c r="A7">
        <v>14.0812644</v>
      </c>
      <c r="B7" t="s">
        <v>9</v>
      </c>
      <c r="C7" t="s">
        <v>10</v>
      </c>
      <c r="D7" s="4">
        <v>2</v>
      </c>
      <c r="E7">
        <v>0</v>
      </c>
      <c r="F7">
        <v>1</v>
      </c>
      <c r="G7">
        <v>0</v>
      </c>
      <c r="H7">
        <v>0</v>
      </c>
      <c r="I7">
        <v>0</v>
      </c>
      <c r="J7" s="6">
        <f>A22</f>
        <v>22.703540499999999</v>
      </c>
      <c r="K7" s="6">
        <f>A26</f>
        <v>21.124163800000002</v>
      </c>
      <c r="L7" s="6">
        <f>A30</f>
        <v>12.338880700000001</v>
      </c>
      <c r="M7" s="6">
        <f>A34</f>
        <v>14.4118127</v>
      </c>
      <c r="N7" s="6">
        <f>A38</f>
        <v>11.647903400000001</v>
      </c>
    </row>
    <row r="8" spans="1:14" x14ac:dyDescent="0.25">
      <c r="A8">
        <v>12.9395402</v>
      </c>
      <c r="B8" t="s">
        <v>9</v>
      </c>
      <c r="C8" t="s">
        <v>10</v>
      </c>
      <c r="D8" s="4">
        <v>2</v>
      </c>
      <c r="E8">
        <v>0</v>
      </c>
      <c r="F8">
        <v>1</v>
      </c>
      <c r="G8">
        <v>0</v>
      </c>
      <c r="H8">
        <v>0</v>
      </c>
      <c r="I8">
        <v>0</v>
      </c>
      <c r="J8" s="6">
        <f>A23</f>
        <v>25.961005100000001</v>
      </c>
      <c r="K8" s="6">
        <f>A27</f>
        <v>19.742209200000001</v>
      </c>
      <c r="L8" s="6">
        <f>A31</f>
        <v>14.609234799999999</v>
      </c>
      <c r="M8" s="6">
        <f>A35</f>
        <v>12.0427476</v>
      </c>
      <c r="N8" s="6">
        <f>A39</f>
        <v>9.9698156299999994</v>
      </c>
    </row>
    <row r="9" spans="1:14" x14ac:dyDescent="0.25">
      <c r="A9">
        <v>15.9841379</v>
      </c>
      <c r="B9" t="s">
        <v>9</v>
      </c>
      <c r="C9" t="s">
        <v>10</v>
      </c>
      <c r="D9" s="4">
        <v>2</v>
      </c>
      <c r="E9">
        <v>0</v>
      </c>
      <c r="F9">
        <v>1</v>
      </c>
      <c r="G9">
        <v>0</v>
      </c>
      <c r="H9">
        <v>0</v>
      </c>
      <c r="I9">
        <v>0</v>
      </c>
      <c r="J9" s="6">
        <f>A24</f>
        <v>16.583455699999998</v>
      </c>
      <c r="K9" s="6">
        <f>A28</f>
        <v>20.630608599999999</v>
      </c>
      <c r="L9" s="6">
        <f>A32</f>
        <v>11.8453255</v>
      </c>
      <c r="M9" s="6">
        <f>A36</f>
        <v>11.7466145</v>
      </c>
      <c r="N9" s="6">
        <f>A40</f>
        <v>7.4033284400000001</v>
      </c>
    </row>
    <row r="10" spans="1:14" x14ac:dyDescent="0.25">
      <c r="A10">
        <v>6.8503448300000001</v>
      </c>
      <c r="B10" t="s">
        <v>11</v>
      </c>
      <c r="C10" t="s">
        <v>10</v>
      </c>
      <c r="D10" s="4">
        <v>3</v>
      </c>
      <c r="E10">
        <v>0</v>
      </c>
      <c r="F10">
        <v>0</v>
      </c>
      <c r="G10">
        <v>1</v>
      </c>
      <c r="H10">
        <v>0</v>
      </c>
      <c r="I10">
        <v>0</v>
      </c>
      <c r="J10" s="6">
        <f>A25</f>
        <v>25.171316699999998</v>
      </c>
      <c r="K10" s="6">
        <f>A29</f>
        <v>25.171316699999998</v>
      </c>
      <c r="L10" s="6">
        <f>A33</f>
        <v>15.3002121</v>
      </c>
      <c r="M10" s="6">
        <f>A37</f>
        <v>14.3131016</v>
      </c>
      <c r="N10" s="6">
        <f>A41</f>
        <v>11.549192400000001</v>
      </c>
    </row>
    <row r="11" spans="1:14" x14ac:dyDescent="0.25">
      <c r="A11">
        <v>11.0366667</v>
      </c>
      <c r="B11" t="s">
        <v>11</v>
      </c>
      <c r="C11" t="s">
        <v>10</v>
      </c>
      <c r="D11" s="4">
        <v>3</v>
      </c>
      <c r="E11">
        <v>0</v>
      </c>
      <c r="F11">
        <v>0</v>
      </c>
      <c r="G11">
        <v>1</v>
      </c>
      <c r="H11">
        <v>0</v>
      </c>
      <c r="I11">
        <v>0</v>
      </c>
    </row>
    <row r="12" spans="1:14" x14ac:dyDescent="0.25">
      <c r="A12">
        <v>16.364712600000001</v>
      </c>
      <c r="B12" t="s">
        <v>11</v>
      </c>
      <c r="C12" t="s">
        <v>10</v>
      </c>
      <c r="D12" s="4">
        <v>3</v>
      </c>
      <c r="E12">
        <v>0</v>
      </c>
      <c r="F12">
        <v>0</v>
      </c>
      <c r="G12">
        <v>1</v>
      </c>
      <c r="H12">
        <v>0</v>
      </c>
      <c r="I12">
        <v>0</v>
      </c>
    </row>
    <row r="13" spans="1:14" x14ac:dyDescent="0.25">
      <c r="A13">
        <v>14.842413799999999</v>
      </c>
      <c r="B13" t="s">
        <v>11</v>
      </c>
      <c r="C13" t="s">
        <v>10</v>
      </c>
      <c r="D13" s="4">
        <v>3</v>
      </c>
      <c r="E13">
        <v>0</v>
      </c>
      <c r="F13">
        <v>0</v>
      </c>
      <c r="G13">
        <v>1</v>
      </c>
      <c r="H13">
        <v>0</v>
      </c>
      <c r="I13">
        <v>0</v>
      </c>
    </row>
    <row r="14" spans="1:14" x14ac:dyDescent="0.25">
      <c r="A14">
        <v>8.3726436799999995</v>
      </c>
      <c r="B14" t="s">
        <v>12</v>
      </c>
      <c r="C14" t="s">
        <v>10</v>
      </c>
      <c r="D14" s="4">
        <v>4</v>
      </c>
      <c r="E14">
        <v>0</v>
      </c>
      <c r="F14">
        <v>0</v>
      </c>
      <c r="G14">
        <v>0</v>
      </c>
      <c r="H14">
        <v>1</v>
      </c>
      <c r="I14">
        <v>0</v>
      </c>
    </row>
    <row r="15" spans="1:14" x14ac:dyDescent="0.25">
      <c r="A15">
        <v>15.9841379</v>
      </c>
      <c r="B15" t="s">
        <v>12</v>
      </c>
      <c r="C15" t="s">
        <v>10</v>
      </c>
      <c r="D15" s="4">
        <v>4</v>
      </c>
      <c r="E15">
        <v>0</v>
      </c>
      <c r="F15">
        <v>0</v>
      </c>
      <c r="G15">
        <v>0</v>
      </c>
      <c r="H15">
        <v>1</v>
      </c>
      <c r="I15">
        <v>0</v>
      </c>
    </row>
    <row r="16" spans="1:14" x14ac:dyDescent="0.25">
      <c r="A16">
        <v>16.364712600000001</v>
      </c>
      <c r="B16" t="s">
        <v>12</v>
      </c>
      <c r="C16" t="s">
        <v>10</v>
      </c>
      <c r="D16" s="4">
        <v>4</v>
      </c>
      <c r="E16">
        <v>0</v>
      </c>
      <c r="F16">
        <v>0</v>
      </c>
      <c r="G16">
        <v>0</v>
      </c>
      <c r="H16">
        <v>1</v>
      </c>
      <c r="I16">
        <v>0</v>
      </c>
    </row>
    <row r="17" spans="1:9" x14ac:dyDescent="0.25">
      <c r="A17">
        <v>19.409310300000001</v>
      </c>
      <c r="B17" t="s">
        <v>12</v>
      </c>
      <c r="C17" t="s">
        <v>10</v>
      </c>
      <c r="D17" s="4">
        <v>4</v>
      </c>
      <c r="E17">
        <v>0</v>
      </c>
      <c r="F17">
        <v>0</v>
      </c>
      <c r="G17">
        <v>0</v>
      </c>
      <c r="H17">
        <v>1</v>
      </c>
      <c r="I17">
        <v>0</v>
      </c>
    </row>
    <row r="18" spans="1:9" x14ac:dyDescent="0.25">
      <c r="A18">
        <v>11.0366667</v>
      </c>
      <c r="B18" t="s">
        <v>13</v>
      </c>
      <c r="C18" t="s">
        <v>10</v>
      </c>
      <c r="D18" s="4">
        <v>5</v>
      </c>
      <c r="E18">
        <v>0</v>
      </c>
      <c r="F18">
        <v>0</v>
      </c>
      <c r="G18">
        <v>0</v>
      </c>
      <c r="H18">
        <v>0</v>
      </c>
      <c r="I18">
        <v>1</v>
      </c>
    </row>
    <row r="19" spans="1:9" x14ac:dyDescent="0.25">
      <c r="A19">
        <v>11.4172414</v>
      </c>
      <c r="B19" t="s">
        <v>13</v>
      </c>
      <c r="C19" t="s">
        <v>10</v>
      </c>
      <c r="D19" s="4">
        <v>5</v>
      </c>
      <c r="E19">
        <v>0</v>
      </c>
      <c r="F19">
        <v>0</v>
      </c>
      <c r="G19">
        <v>0</v>
      </c>
      <c r="H19">
        <v>0</v>
      </c>
      <c r="I19">
        <v>1</v>
      </c>
    </row>
    <row r="20" spans="1:9" x14ac:dyDescent="0.25">
      <c r="A20">
        <v>16.364712600000001</v>
      </c>
      <c r="B20" t="s">
        <v>13</v>
      </c>
      <c r="C20" t="s">
        <v>10</v>
      </c>
      <c r="D20" s="4">
        <v>5</v>
      </c>
      <c r="E20">
        <v>0</v>
      </c>
      <c r="F20">
        <v>0</v>
      </c>
      <c r="G20">
        <v>0</v>
      </c>
      <c r="H20">
        <v>0</v>
      </c>
      <c r="I20">
        <v>1</v>
      </c>
    </row>
    <row r="21" spans="1:9" x14ac:dyDescent="0.25">
      <c r="A21">
        <v>14.0812644</v>
      </c>
      <c r="B21" t="s">
        <v>13</v>
      </c>
      <c r="C21" t="s">
        <v>10</v>
      </c>
      <c r="D21" s="4">
        <v>5</v>
      </c>
      <c r="E21">
        <v>0</v>
      </c>
      <c r="F21">
        <v>0</v>
      </c>
      <c r="G21">
        <v>0</v>
      </c>
      <c r="H21">
        <v>0</v>
      </c>
      <c r="I21">
        <v>1</v>
      </c>
    </row>
    <row r="22" spans="1:9" x14ac:dyDescent="0.25">
      <c r="A22">
        <v>22.703540499999999</v>
      </c>
      <c r="B22" t="s">
        <v>8</v>
      </c>
      <c r="C22" t="s">
        <v>8</v>
      </c>
      <c r="D22" s="4">
        <v>1</v>
      </c>
      <c r="E22">
        <v>1</v>
      </c>
      <c r="F22">
        <v>0</v>
      </c>
      <c r="G22">
        <v>0</v>
      </c>
      <c r="H22">
        <v>0</v>
      </c>
      <c r="I22">
        <v>0</v>
      </c>
    </row>
    <row r="23" spans="1:9" x14ac:dyDescent="0.25">
      <c r="A23">
        <v>25.961005100000001</v>
      </c>
      <c r="B23" t="s">
        <v>8</v>
      </c>
      <c r="C23" t="s">
        <v>8</v>
      </c>
      <c r="D23" s="4">
        <v>1</v>
      </c>
      <c r="E23">
        <v>1</v>
      </c>
      <c r="F23">
        <v>0</v>
      </c>
      <c r="G23">
        <v>0</v>
      </c>
      <c r="H23">
        <v>0</v>
      </c>
      <c r="I23">
        <v>0</v>
      </c>
    </row>
    <row r="24" spans="1:9" x14ac:dyDescent="0.25">
      <c r="A24">
        <v>16.583455699999998</v>
      </c>
      <c r="B24" t="s">
        <v>8</v>
      </c>
      <c r="C24" t="s">
        <v>8</v>
      </c>
      <c r="D24" s="4">
        <v>1</v>
      </c>
      <c r="E24">
        <v>1</v>
      </c>
      <c r="F24">
        <v>0</v>
      </c>
      <c r="G24">
        <v>0</v>
      </c>
      <c r="H24">
        <v>0</v>
      </c>
      <c r="I24">
        <v>0</v>
      </c>
    </row>
    <row r="25" spans="1:9" x14ac:dyDescent="0.25">
      <c r="A25">
        <v>25.171316699999998</v>
      </c>
      <c r="B25" t="s">
        <v>8</v>
      </c>
      <c r="C25" t="s">
        <v>8</v>
      </c>
      <c r="D25" s="4">
        <v>1</v>
      </c>
      <c r="E25">
        <v>1</v>
      </c>
      <c r="F25">
        <v>0</v>
      </c>
      <c r="G25">
        <v>0</v>
      </c>
      <c r="H25">
        <v>0</v>
      </c>
      <c r="I25">
        <v>0</v>
      </c>
    </row>
    <row r="26" spans="1:9" x14ac:dyDescent="0.25">
      <c r="A26">
        <v>21.124163800000002</v>
      </c>
      <c r="B26" t="s">
        <v>9</v>
      </c>
      <c r="C26" t="s">
        <v>10</v>
      </c>
      <c r="D26" s="4">
        <v>2</v>
      </c>
      <c r="E26">
        <v>0</v>
      </c>
      <c r="F26">
        <v>1</v>
      </c>
      <c r="G26">
        <v>0</v>
      </c>
      <c r="H26">
        <v>0</v>
      </c>
      <c r="I26">
        <v>0</v>
      </c>
    </row>
    <row r="27" spans="1:9" x14ac:dyDescent="0.25">
      <c r="A27">
        <v>19.742209200000001</v>
      </c>
      <c r="B27" t="s">
        <v>9</v>
      </c>
      <c r="C27" t="s">
        <v>10</v>
      </c>
      <c r="D27" s="4">
        <v>2</v>
      </c>
      <c r="E27">
        <v>0</v>
      </c>
      <c r="F27">
        <v>1</v>
      </c>
      <c r="G27">
        <v>0</v>
      </c>
      <c r="H27">
        <v>0</v>
      </c>
      <c r="I27">
        <v>0</v>
      </c>
    </row>
    <row r="28" spans="1:9" x14ac:dyDescent="0.25">
      <c r="A28">
        <v>20.630608599999999</v>
      </c>
      <c r="B28" t="s">
        <v>9</v>
      </c>
      <c r="C28" t="s">
        <v>10</v>
      </c>
      <c r="D28" s="4">
        <v>2</v>
      </c>
      <c r="E28">
        <v>0</v>
      </c>
      <c r="F28">
        <v>1</v>
      </c>
      <c r="G28">
        <v>0</v>
      </c>
      <c r="H28">
        <v>0</v>
      </c>
      <c r="I28">
        <v>0</v>
      </c>
    </row>
    <row r="29" spans="1:9" x14ac:dyDescent="0.25">
      <c r="A29">
        <v>25.171316699999998</v>
      </c>
      <c r="B29" t="s">
        <v>9</v>
      </c>
      <c r="C29" t="s">
        <v>10</v>
      </c>
      <c r="D29" s="4">
        <v>2</v>
      </c>
      <c r="E29">
        <v>0</v>
      </c>
      <c r="F29">
        <v>1</v>
      </c>
      <c r="G29">
        <v>0</v>
      </c>
      <c r="H29">
        <v>0</v>
      </c>
      <c r="I29">
        <v>0</v>
      </c>
    </row>
    <row r="30" spans="1:9" x14ac:dyDescent="0.25">
      <c r="A30">
        <v>12.338880700000001</v>
      </c>
      <c r="B30" t="s">
        <v>11</v>
      </c>
      <c r="C30" t="s">
        <v>10</v>
      </c>
      <c r="D30" s="4">
        <v>3</v>
      </c>
      <c r="E30">
        <v>0</v>
      </c>
      <c r="F30">
        <v>0</v>
      </c>
      <c r="G30">
        <v>1</v>
      </c>
      <c r="H30">
        <v>0</v>
      </c>
      <c r="I30">
        <v>0</v>
      </c>
    </row>
    <row r="31" spans="1:9" x14ac:dyDescent="0.25">
      <c r="A31">
        <v>14.609234799999999</v>
      </c>
      <c r="B31" t="s">
        <v>11</v>
      </c>
      <c r="C31" t="s">
        <v>10</v>
      </c>
      <c r="D31" s="4">
        <v>3</v>
      </c>
      <c r="E31">
        <v>0</v>
      </c>
      <c r="F31">
        <v>0</v>
      </c>
      <c r="G31">
        <v>1</v>
      </c>
      <c r="H31">
        <v>0</v>
      </c>
      <c r="I31">
        <v>0</v>
      </c>
    </row>
    <row r="32" spans="1:9" x14ac:dyDescent="0.25">
      <c r="A32">
        <v>11.8453255</v>
      </c>
      <c r="B32" t="s">
        <v>11</v>
      </c>
      <c r="C32" t="s">
        <v>10</v>
      </c>
      <c r="D32" s="4">
        <v>3</v>
      </c>
      <c r="E32">
        <v>0</v>
      </c>
      <c r="F32">
        <v>0</v>
      </c>
      <c r="G32">
        <v>1</v>
      </c>
      <c r="H32">
        <v>0</v>
      </c>
      <c r="I32">
        <v>0</v>
      </c>
    </row>
    <row r="33" spans="1:9" x14ac:dyDescent="0.25">
      <c r="A33">
        <v>15.3002121</v>
      </c>
      <c r="B33" t="s">
        <v>11</v>
      </c>
      <c r="C33" t="s">
        <v>10</v>
      </c>
      <c r="D33" s="4">
        <v>3</v>
      </c>
      <c r="E33">
        <v>0</v>
      </c>
      <c r="F33">
        <v>0</v>
      </c>
      <c r="G33">
        <v>1</v>
      </c>
      <c r="H33">
        <v>0</v>
      </c>
      <c r="I33">
        <v>0</v>
      </c>
    </row>
    <row r="34" spans="1:9" x14ac:dyDescent="0.25">
      <c r="A34">
        <v>14.4118127</v>
      </c>
      <c r="B34" t="s">
        <v>12</v>
      </c>
      <c r="C34" t="s">
        <v>10</v>
      </c>
      <c r="D34" s="4">
        <v>4</v>
      </c>
      <c r="E34">
        <v>0</v>
      </c>
      <c r="F34">
        <v>0</v>
      </c>
      <c r="G34">
        <v>0</v>
      </c>
      <c r="H34">
        <v>1</v>
      </c>
      <c r="I34">
        <v>0</v>
      </c>
    </row>
    <row r="35" spans="1:9" x14ac:dyDescent="0.25">
      <c r="A35">
        <v>12.0427476</v>
      </c>
      <c r="B35" t="s">
        <v>12</v>
      </c>
      <c r="C35" t="s">
        <v>10</v>
      </c>
      <c r="D35" s="4">
        <v>4</v>
      </c>
      <c r="E35">
        <v>0</v>
      </c>
      <c r="F35">
        <v>0</v>
      </c>
      <c r="G35">
        <v>0</v>
      </c>
      <c r="H35">
        <v>1</v>
      </c>
      <c r="I35">
        <v>0</v>
      </c>
    </row>
    <row r="36" spans="1:9" x14ac:dyDescent="0.25">
      <c r="A36">
        <v>11.7466145</v>
      </c>
      <c r="B36" t="s">
        <v>12</v>
      </c>
      <c r="C36" t="s">
        <v>10</v>
      </c>
      <c r="D36" s="4">
        <v>4</v>
      </c>
      <c r="E36">
        <v>0</v>
      </c>
      <c r="F36">
        <v>0</v>
      </c>
      <c r="G36">
        <v>0</v>
      </c>
      <c r="H36">
        <v>1</v>
      </c>
      <c r="I36">
        <v>0</v>
      </c>
    </row>
    <row r="37" spans="1:9" x14ac:dyDescent="0.25">
      <c r="A37">
        <v>14.3131016</v>
      </c>
      <c r="B37" t="s">
        <v>12</v>
      </c>
      <c r="C37" t="s">
        <v>10</v>
      </c>
      <c r="D37" s="4">
        <v>4</v>
      </c>
      <c r="E37">
        <v>0</v>
      </c>
      <c r="F37">
        <v>0</v>
      </c>
      <c r="G37">
        <v>0</v>
      </c>
      <c r="H37">
        <v>1</v>
      </c>
      <c r="I37">
        <v>0</v>
      </c>
    </row>
    <row r="38" spans="1:9" x14ac:dyDescent="0.25">
      <c r="A38">
        <v>11.647903400000001</v>
      </c>
      <c r="B38" t="s">
        <v>13</v>
      </c>
      <c r="C38" t="s">
        <v>10</v>
      </c>
      <c r="D38" s="4">
        <v>5</v>
      </c>
      <c r="E38">
        <v>0</v>
      </c>
      <c r="F38">
        <v>0</v>
      </c>
      <c r="G38">
        <v>0</v>
      </c>
      <c r="H38">
        <v>0</v>
      </c>
      <c r="I38">
        <v>1</v>
      </c>
    </row>
    <row r="39" spans="1:9" x14ac:dyDescent="0.25">
      <c r="A39">
        <v>9.9698156299999994</v>
      </c>
      <c r="B39" t="s">
        <v>13</v>
      </c>
      <c r="C39" t="s">
        <v>10</v>
      </c>
      <c r="D39" s="4">
        <v>5</v>
      </c>
      <c r="E39">
        <v>0</v>
      </c>
      <c r="F39">
        <v>0</v>
      </c>
      <c r="G39">
        <v>0</v>
      </c>
      <c r="H39">
        <v>0</v>
      </c>
      <c r="I39">
        <v>1</v>
      </c>
    </row>
    <row r="40" spans="1:9" x14ac:dyDescent="0.25">
      <c r="A40">
        <v>7.4033284400000001</v>
      </c>
      <c r="B40" t="s">
        <v>13</v>
      </c>
      <c r="C40" t="s">
        <v>10</v>
      </c>
      <c r="D40" s="4">
        <v>5</v>
      </c>
      <c r="E40">
        <v>0</v>
      </c>
      <c r="F40">
        <v>0</v>
      </c>
      <c r="G40">
        <v>0</v>
      </c>
      <c r="H40">
        <v>0</v>
      </c>
      <c r="I40">
        <v>1</v>
      </c>
    </row>
    <row r="41" spans="1:9" x14ac:dyDescent="0.25">
      <c r="A41">
        <v>11.549192400000001</v>
      </c>
      <c r="B41" t="s">
        <v>13</v>
      </c>
      <c r="C41" t="s">
        <v>10</v>
      </c>
      <c r="D41" s="4">
        <v>5</v>
      </c>
      <c r="E41">
        <v>0</v>
      </c>
      <c r="F41">
        <v>0</v>
      </c>
      <c r="G41">
        <v>0</v>
      </c>
      <c r="H41">
        <v>0</v>
      </c>
      <c r="I41">
        <v>1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7"/>
  <sheetViews>
    <sheetView workbookViewId="0">
      <pane ySplit="2" topLeftCell="A3" activePane="bottomLeft" state="frozen"/>
      <selection pane="bottomLeft" activeCell="K8" sqref="K8"/>
    </sheetView>
  </sheetViews>
  <sheetFormatPr defaultRowHeight="15" x14ac:dyDescent="0.25"/>
  <cols>
    <col min="2" max="2" width="11.42578125" customWidth="1"/>
  </cols>
  <sheetData>
    <row r="1" spans="1:6" x14ac:dyDescent="0.25">
      <c r="A1">
        <v>0.17</v>
      </c>
    </row>
    <row r="2" spans="1:6" x14ac:dyDescent="0.25">
      <c r="B2" t="s">
        <v>8</v>
      </c>
      <c r="C2" t="s">
        <v>9</v>
      </c>
      <c r="D2" t="s">
        <v>11</v>
      </c>
      <c r="E2" t="s">
        <v>12</v>
      </c>
      <c r="F2" t="s">
        <v>13</v>
      </c>
    </row>
    <row r="3" spans="1:6" x14ac:dyDescent="0.25">
      <c r="A3">
        <v>1</v>
      </c>
      <c r="B3">
        <v>7.99206897</v>
      </c>
    </row>
    <row r="4" spans="1:6" x14ac:dyDescent="0.25">
      <c r="A4">
        <v>1</v>
      </c>
      <c r="B4">
        <v>22.8344828</v>
      </c>
    </row>
    <row r="5" spans="1:6" x14ac:dyDescent="0.25">
      <c r="A5">
        <v>1</v>
      </c>
      <c r="B5">
        <v>20.5510345</v>
      </c>
    </row>
    <row r="6" spans="1:6" x14ac:dyDescent="0.25">
      <c r="A6">
        <v>1</v>
      </c>
      <c r="B6">
        <v>14.842413799999999</v>
      </c>
    </row>
    <row r="7" spans="1:6" x14ac:dyDescent="0.25">
      <c r="A7">
        <v>1</v>
      </c>
      <c r="B7">
        <v>22.703540499999999</v>
      </c>
    </row>
    <row r="8" spans="1:6" x14ac:dyDescent="0.25">
      <c r="A8">
        <v>1</v>
      </c>
      <c r="B8">
        <v>25.961005100000001</v>
      </c>
    </row>
    <row r="9" spans="1:6" x14ac:dyDescent="0.25">
      <c r="A9">
        <v>1</v>
      </c>
      <c r="B9">
        <v>16.583455699999998</v>
      </c>
    </row>
    <row r="10" spans="1:6" x14ac:dyDescent="0.25">
      <c r="A10">
        <v>1</v>
      </c>
      <c r="B10">
        <v>25.171316699999998</v>
      </c>
    </row>
    <row r="11" spans="1:6" x14ac:dyDescent="0.25">
      <c r="A11">
        <f>A10+A1</f>
        <v>1.17</v>
      </c>
      <c r="B11">
        <f>AVERAGE(B3:B10)</f>
        <v>19.57991475875</v>
      </c>
    </row>
    <row r="12" spans="1:6" x14ac:dyDescent="0.25">
      <c r="A12">
        <f>A3+1</f>
        <v>2</v>
      </c>
      <c r="C12">
        <v>10.656091999999999</v>
      </c>
    </row>
    <row r="13" spans="1:6" x14ac:dyDescent="0.25">
      <c r="A13">
        <f t="shared" ref="A13:A47" si="0">A4+1</f>
        <v>2</v>
      </c>
      <c r="C13">
        <v>14.0812644</v>
      </c>
    </row>
    <row r="14" spans="1:6" x14ac:dyDescent="0.25">
      <c r="A14">
        <f t="shared" si="0"/>
        <v>2</v>
      </c>
      <c r="C14">
        <v>12.9395402</v>
      </c>
    </row>
    <row r="15" spans="1:6" x14ac:dyDescent="0.25">
      <c r="A15">
        <f t="shared" si="0"/>
        <v>2</v>
      </c>
      <c r="C15">
        <v>15.9841379</v>
      </c>
    </row>
    <row r="16" spans="1:6" x14ac:dyDescent="0.25">
      <c r="A16">
        <f t="shared" si="0"/>
        <v>2</v>
      </c>
      <c r="C16">
        <v>21.124163800000002</v>
      </c>
    </row>
    <row r="17" spans="1:5" x14ac:dyDescent="0.25">
      <c r="A17">
        <f t="shared" si="0"/>
        <v>2</v>
      </c>
      <c r="C17">
        <v>19.742209200000001</v>
      </c>
    </row>
    <row r="18" spans="1:5" x14ac:dyDescent="0.25">
      <c r="A18">
        <f t="shared" si="0"/>
        <v>2</v>
      </c>
      <c r="C18">
        <v>20.630608599999999</v>
      </c>
    </row>
    <row r="19" spans="1:5" x14ac:dyDescent="0.25">
      <c r="A19">
        <f t="shared" si="0"/>
        <v>2</v>
      </c>
      <c r="C19">
        <v>25.171316699999998</v>
      </c>
    </row>
    <row r="20" spans="1:5" x14ac:dyDescent="0.25">
      <c r="A20">
        <f t="shared" si="0"/>
        <v>2.17</v>
      </c>
      <c r="C20">
        <f>AVERAGE(C12:C19)</f>
        <v>17.5411666</v>
      </c>
    </row>
    <row r="21" spans="1:5" x14ac:dyDescent="0.25">
      <c r="A21">
        <f t="shared" si="0"/>
        <v>3</v>
      </c>
      <c r="D21">
        <v>6.8503448300000001</v>
      </c>
    </row>
    <row r="22" spans="1:5" x14ac:dyDescent="0.25">
      <c r="A22">
        <f t="shared" si="0"/>
        <v>3</v>
      </c>
      <c r="D22">
        <v>11.0366667</v>
      </c>
    </row>
    <row r="23" spans="1:5" x14ac:dyDescent="0.25">
      <c r="A23">
        <f t="shared" si="0"/>
        <v>3</v>
      </c>
      <c r="D23">
        <v>16.364712600000001</v>
      </c>
    </row>
    <row r="24" spans="1:5" x14ac:dyDescent="0.25">
      <c r="A24">
        <f t="shared" si="0"/>
        <v>3</v>
      </c>
      <c r="D24">
        <v>14.842413799999999</v>
      </c>
    </row>
    <row r="25" spans="1:5" x14ac:dyDescent="0.25">
      <c r="A25">
        <f t="shared" si="0"/>
        <v>3</v>
      </c>
      <c r="D25">
        <v>12.338880700000001</v>
      </c>
    </row>
    <row r="26" spans="1:5" x14ac:dyDescent="0.25">
      <c r="A26">
        <f t="shared" si="0"/>
        <v>3</v>
      </c>
      <c r="D26">
        <v>14.609234799999999</v>
      </c>
    </row>
    <row r="27" spans="1:5" x14ac:dyDescent="0.25">
      <c r="A27">
        <f t="shared" si="0"/>
        <v>3</v>
      </c>
      <c r="D27">
        <v>11.8453255</v>
      </c>
    </row>
    <row r="28" spans="1:5" x14ac:dyDescent="0.25">
      <c r="A28">
        <f t="shared" si="0"/>
        <v>3</v>
      </c>
      <c r="D28">
        <v>15.3002121</v>
      </c>
    </row>
    <row r="29" spans="1:5" x14ac:dyDescent="0.25">
      <c r="A29">
        <f t="shared" si="0"/>
        <v>3.17</v>
      </c>
      <c r="D29">
        <f>AVERAGE(D21:D28)</f>
        <v>12.89847387875</v>
      </c>
    </row>
    <row r="30" spans="1:5" x14ac:dyDescent="0.25">
      <c r="A30">
        <f t="shared" si="0"/>
        <v>4</v>
      </c>
      <c r="E30">
        <v>8.3726436799999995</v>
      </c>
    </row>
    <row r="31" spans="1:5" x14ac:dyDescent="0.25">
      <c r="A31">
        <f t="shared" si="0"/>
        <v>4</v>
      </c>
      <c r="E31">
        <v>15.9841379</v>
      </c>
    </row>
    <row r="32" spans="1:5" x14ac:dyDescent="0.25">
      <c r="A32">
        <f t="shared" si="0"/>
        <v>4</v>
      </c>
      <c r="E32">
        <v>16.364712600000001</v>
      </c>
    </row>
    <row r="33" spans="1:6" x14ac:dyDescent="0.25">
      <c r="A33">
        <f t="shared" si="0"/>
        <v>4</v>
      </c>
      <c r="E33">
        <v>19.409310300000001</v>
      </c>
    </row>
    <row r="34" spans="1:6" x14ac:dyDescent="0.25">
      <c r="A34">
        <f t="shared" si="0"/>
        <v>4</v>
      </c>
      <c r="E34">
        <v>14.4118127</v>
      </c>
    </row>
    <row r="35" spans="1:6" x14ac:dyDescent="0.25">
      <c r="A35">
        <f t="shared" si="0"/>
        <v>4</v>
      </c>
      <c r="E35">
        <v>12.0427476</v>
      </c>
    </row>
    <row r="36" spans="1:6" x14ac:dyDescent="0.25">
      <c r="A36">
        <f t="shared" si="0"/>
        <v>4</v>
      </c>
      <c r="E36">
        <v>11.7466145</v>
      </c>
    </row>
    <row r="37" spans="1:6" x14ac:dyDescent="0.25">
      <c r="A37">
        <f t="shared" si="0"/>
        <v>4</v>
      </c>
      <c r="E37">
        <v>14.3131016</v>
      </c>
    </row>
    <row r="38" spans="1:6" x14ac:dyDescent="0.25">
      <c r="A38">
        <f t="shared" si="0"/>
        <v>4.17</v>
      </c>
      <c r="E38">
        <f>AVERAGE(E30:E37)</f>
        <v>14.080635110000001</v>
      </c>
    </row>
    <row r="39" spans="1:6" x14ac:dyDescent="0.25">
      <c r="A39">
        <f t="shared" si="0"/>
        <v>5</v>
      </c>
      <c r="F39">
        <v>11.0366667</v>
      </c>
    </row>
    <row r="40" spans="1:6" x14ac:dyDescent="0.25">
      <c r="A40">
        <f t="shared" si="0"/>
        <v>5</v>
      </c>
      <c r="F40">
        <v>11.4172414</v>
      </c>
    </row>
    <row r="41" spans="1:6" x14ac:dyDescent="0.25">
      <c r="A41">
        <f t="shared" si="0"/>
        <v>5</v>
      </c>
      <c r="F41">
        <v>16.364712600000001</v>
      </c>
    </row>
    <row r="42" spans="1:6" x14ac:dyDescent="0.25">
      <c r="A42">
        <f t="shared" si="0"/>
        <v>5</v>
      </c>
      <c r="F42">
        <v>14.0812644</v>
      </c>
    </row>
    <row r="43" spans="1:6" x14ac:dyDescent="0.25">
      <c r="A43">
        <f t="shared" si="0"/>
        <v>5</v>
      </c>
      <c r="F43">
        <v>11.647903400000001</v>
      </c>
    </row>
    <row r="44" spans="1:6" x14ac:dyDescent="0.25">
      <c r="A44">
        <f t="shared" si="0"/>
        <v>5</v>
      </c>
      <c r="F44">
        <v>9.9698156299999994</v>
      </c>
    </row>
    <row r="45" spans="1:6" x14ac:dyDescent="0.25">
      <c r="A45">
        <f t="shared" si="0"/>
        <v>5</v>
      </c>
      <c r="F45">
        <v>7.4033284400000001</v>
      </c>
    </row>
    <row r="46" spans="1:6" x14ac:dyDescent="0.25">
      <c r="A46">
        <f t="shared" si="0"/>
        <v>5</v>
      </c>
      <c r="F46">
        <v>11.549192400000001</v>
      </c>
    </row>
    <row r="47" spans="1:6" x14ac:dyDescent="0.25">
      <c r="A47">
        <f t="shared" si="0"/>
        <v>5.17</v>
      </c>
      <c r="F47">
        <f>AVERAGE(F39:F46)</f>
        <v>11.683765621249998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workbookViewId="0">
      <selection activeCell="F13" sqref="F13:G13"/>
    </sheetView>
  </sheetViews>
  <sheetFormatPr defaultRowHeight="15" x14ac:dyDescent="0.25"/>
  <cols>
    <col min="1" max="1" width="18" customWidth="1"/>
    <col min="8" max="8" width="10.7109375" customWidth="1"/>
    <col min="9" max="9" width="9.140625" style="4"/>
    <col min="11" max="11" width="11.7109375" customWidth="1"/>
  </cols>
  <sheetData>
    <row r="1" spans="1:13" x14ac:dyDescent="0.25">
      <c r="A1" t="s">
        <v>14</v>
      </c>
    </row>
    <row r="2" spans="1:13" x14ac:dyDescent="0.25">
      <c r="F2" s="6"/>
      <c r="H2" s="6"/>
      <c r="J2" t="s">
        <v>16</v>
      </c>
      <c r="K2" s="4" t="s">
        <v>17</v>
      </c>
      <c r="L2" t="s">
        <v>19</v>
      </c>
      <c r="M2" s="5" t="s">
        <v>32</v>
      </c>
    </row>
    <row r="3" spans="1:13" ht="15.75" thickBot="1" x14ac:dyDescent="0.3">
      <c r="A3" t="s">
        <v>15</v>
      </c>
      <c r="F3" s="20">
        <v>0.9</v>
      </c>
      <c r="G3" s="22" t="s">
        <v>38</v>
      </c>
      <c r="H3" s="22"/>
      <c r="J3" t="s">
        <v>8</v>
      </c>
      <c r="K3" s="4">
        <v>8</v>
      </c>
      <c r="L3">
        <v>19.57991475875</v>
      </c>
      <c r="M3" s="5"/>
    </row>
    <row r="4" spans="1:13" x14ac:dyDescent="0.25">
      <c r="A4" s="3" t="s">
        <v>16</v>
      </c>
      <c r="B4" s="3" t="s">
        <v>17</v>
      </c>
      <c r="C4" s="3" t="s">
        <v>18</v>
      </c>
      <c r="D4" s="3" t="s">
        <v>19</v>
      </c>
      <c r="E4" s="3" t="s">
        <v>20</v>
      </c>
      <c r="F4" s="21" t="s">
        <v>39</v>
      </c>
      <c r="G4" s="21" t="s">
        <v>36</v>
      </c>
      <c r="H4" s="21" t="s">
        <v>37</v>
      </c>
      <c r="J4" t="s">
        <v>9</v>
      </c>
      <c r="K4" s="4">
        <v>8</v>
      </c>
      <c r="L4">
        <v>17.5411666</v>
      </c>
      <c r="M4" s="5">
        <f>L3-L4</f>
        <v>2.0387481587499998</v>
      </c>
    </row>
    <row r="5" spans="1:13" x14ac:dyDescent="0.25">
      <c r="A5" s="1" t="s">
        <v>8</v>
      </c>
      <c r="B5" s="1">
        <v>8</v>
      </c>
      <c r="C5" s="1">
        <v>156.63931807</v>
      </c>
      <c r="D5" s="1">
        <v>19.57991475875</v>
      </c>
      <c r="E5" s="1">
        <v>36.996466616993203</v>
      </c>
      <c r="F5" s="6">
        <f>_xlfn.T.INV.2T(1-$F$3,B5-1)*SQRT(E5/B5)</f>
        <v>4.0742507982722591</v>
      </c>
      <c r="G5" s="6">
        <f>D5-F5</f>
        <v>15.50566396047774</v>
      </c>
      <c r="H5" s="6">
        <f>D5+F5</f>
        <v>23.65416555702226</v>
      </c>
      <c r="J5" t="s">
        <v>12</v>
      </c>
      <c r="K5" s="4">
        <v>8</v>
      </c>
      <c r="L5">
        <v>14.080635110000001</v>
      </c>
      <c r="M5" s="5">
        <f t="shared" ref="M5:M7" si="0">L4-L5</f>
        <v>3.4605314899999993</v>
      </c>
    </row>
    <row r="6" spans="1:13" x14ac:dyDescent="0.25">
      <c r="A6" s="1" t="s">
        <v>9</v>
      </c>
      <c r="B6" s="1">
        <v>8</v>
      </c>
      <c r="C6" s="1">
        <v>140.3293328</v>
      </c>
      <c r="D6" s="1">
        <v>17.5411666</v>
      </c>
      <c r="E6" s="1">
        <v>24.060111323006758</v>
      </c>
      <c r="F6" s="6">
        <f>_xlfn.T.INV.2T(1-$F$3,B6-1)*SQRT(E6/B6)</f>
        <v>3.2856133265368936</v>
      </c>
      <c r="G6" s="6">
        <f t="shared" ref="G6:G9" si="1">D6-F6</f>
        <v>14.255553273463107</v>
      </c>
      <c r="H6" s="6">
        <f t="shared" ref="H6:H9" si="2">D6+F6</f>
        <v>20.826779926536894</v>
      </c>
      <c r="J6" t="s">
        <v>11</v>
      </c>
      <c r="K6" s="4">
        <v>8</v>
      </c>
      <c r="L6">
        <v>12.89847387875</v>
      </c>
      <c r="M6" s="5">
        <f t="shared" si="0"/>
        <v>1.1821612312500012</v>
      </c>
    </row>
    <row r="7" spans="1:13" x14ac:dyDescent="0.25">
      <c r="A7" s="1" t="s">
        <v>11</v>
      </c>
      <c r="B7" s="1">
        <v>8</v>
      </c>
      <c r="C7" s="1">
        <v>103.18779103</v>
      </c>
      <c r="D7" s="1">
        <v>12.89847387875</v>
      </c>
      <c r="E7" s="1">
        <v>9.4224599568225198</v>
      </c>
      <c r="F7" s="6">
        <f>_xlfn.T.INV.2T(1-$F$3,B7-1)*SQRT(E7/B7)</f>
        <v>2.0561262866756098</v>
      </c>
      <c r="G7" s="6">
        <f t="shared" si="1"/>
        <v>10.84234759207439</v>
      </c>
      <c r="H7" s="6">
        <f t="shared" si="2"/>
        <v>14.95460016542561</v>
      </c>
      <c r="J7" t="s">
        <v>13</v>
      </c>
      <c r="K7" s="4">
        <v>8</v>
      </c>
      <c r="L7">
        <v>11.683765621249998</v>
      </c>
      <c r="M7" s="5">
        <f t="shared" si="0"/>
        <v>1.2147082575000017</v>
      </c>
    </row>
    <row r="8" spans="1:13" x14ac:dyDescent="0.25">
      <c r="A8" s="1" t="s">
        <v>12</v>
      </c>
      <c r="B8" s="1">
        <v>8</v>
      </c>
      <c r="C8" s="1">
        <v>112.64508088000001</v>
      </c>
      <c r="D8" s="1">
        <v>14.080635110000001</v>
      </c>
      <c r="E8" s="1">
        <v>11.368662181963893</v>
      </c>
      <c r="F8" s="6">
        <f>_xlfn.T.INV.2T(1-$F$3,B8-1)*SQRT(E8/B8)</f>
        <v>2.2585115505431195</v>
      </c>
      <c r="G8" s="6">
        <f t="shared" si="1"/>
        <v>11.822123559456882</v>
      </c>
      <c r="H8" s="6">
        <f t="shared" si="2"/>
        <v>16.339146660543122</v>
      </c>
    </row>
    <row r="9" spans="1:13" ht="15.75" thickBot="1" x14ac:dyDescent="0.3">
      <c r="A9" s="2" t="s">
        <v>13</v>
      </c>
      <c r="B9" s="2">
        <v>8</v>
      </c>
      <c r="C9" s="2">
        <v>93.470124969999986</v>
      </c>
      <c r="D9" s="2">
        <v>11.683765621249998</v>
      </c>
      <c r="E9" s="2">
        <v>7.061171467470948</v>
      </c>
      <c r="F9" s="6">
        <f>_xlfn.T.INV.2T(1-$F$3,B9-1)*SQRT(E9/B9)</f>
        <v>1.7799426683096156</v>
      </c>
      <c r="G9" s="6">
        <f t="shared" si="1"/>
        <v>9.9038229529403825</v>
      </c>
      <c r="H9" s="6">
        <f t="shared" si="2"/>
        <v>13.463708289559614</v>
      </c>
    </row>
    <row r="12" spans="1:13" ht="15.75" thickBot="1" x14ac:dyDescent="0.3">
      <c r="A12" t="s">
        <v>21</v>
      </c>
    </row>
    <row r="13" spans="1:13" x14ac:dyDescent="0.25">
      <c r="A13" s="3" t="s">
        <v>22</v>
      </c>
      <c r="B13" s="3" t="s">
        <v>23</v>
      </c>
      <c r="C13" s="3" t="s">
        <v>24</v>
      </c>
      <c r="D13" s="3" t="s">
        <v>25</v>
      </c>
      <c r="E13" s="3" t="s">
        <v>26</v>
      </c>
      <c r="F13" s="3" t="s">
        <v>27</v>
      </c>
      <c r="G13" s="3" t="s">
        <v>28</v>
      </c>
    </row>
    <row r="14" spans="1:13" x14ac:dyDescent="0.25">
      <c r="A14" s="1" t="s">
        <v>29</v>
      </c>
      <c r="B14" s="1">
        <v>348.55427030598446</v>
      </c>
      <c r="C14" s="1">
        <v>4</v>
      </c>
      <c r="D14" s="1">
        <v>87.138567576496115</v>
      </c>
      <c r="E14" s="1">
        <v>4.9004427826507682</v>
      </c>
      <c r="F14" s="1">
        <v>3.0363262255062424E-3</v>
      </c>
      <c r="G14" s="1">
        <v>2.641465186128567</v>
      </c>
    </row>
    <row r="15" spans="1:13" x14ac:dyDescent="0.25">
      <c r="A15" s="1" t="s">
        <v>30</v>
      </c>
      <c r="B15" s="1">
        <v>622.3621008238008</v>
      </c>
      <c r="C15" s="1">
        <v>35</v>
      </c>
      <c r="D15" s="1">
        <v>17.78177430925145</v>
      </c>
      <c r="E15" s="1"/>
      <c r="F15" s="1"/>
      <c r="G15" s="1"/>
    </row>
    <row r="16" spans="1:13" x14ac:dyDescent="0.25">
      <c r="A16" s="1"/>
      <c r="B16" s="1"/>
      <c r="C16" s="1"/>
      <c r="D16" s="1"/>
      <c r="E16" s="1"/>
      <c r="F16" s="1"/>
      <c r="G16" s="1"/>
    </row>
    <row r="17" spans="1:7" ht="15.75" thickBot="1" x14ac:dyDescent="0.3">
      <c r="A17" s="2" t="s">
        <v>31</v>
      </c>
      <c r="B17" s="2">
        <v>970.91637112978526</v>
      </c>
      <c r="C17" s="2">
        <v>39</v>
      </c>
      <c r="D17" s="2"/>
      <c r="E17" s="2"/>
      <c r="F17" s="2"/>
      <c r="G17" s="2"/>
    </row>
  </sheetData>
  <sortState ref="J3:L7">
    <sortCondition descending="1" ref="L3:L7"/>
  </sortState>
  <mergeCells count="1">
    <mergeCell ref="G3:H3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3"/>
  <sheetViews>
    <sheetView workbookViewId="0">
      <selection activeCell="M13" sqref="M13"/>
    </sheetView>
  </sheetViews>
  <sheetFormatPr defaultRowHeight="15" x14ac:dyDescent="0.25"/>
  <cols>
    <col min="1" max="1" width="3.7109375" customWidth="1"/>
    <col min="2" max="2" width="10.7109375" customWidth="1"/>
    <col min="9" max="9" width="4" customWidth="1"/>
    <col min="10" max="10" width="14.42578125" bestFit="1" customWidth="1"/>
    <col min="11" max="11" width="10.5703125" customWidth="1"/>
    <col min="12" max="12" width="8.7109375" customWidth="1"/>
  </cols>
  <sheetData>
    <row r="1" spans="1:15" ht="21" x14ac:dyDescent="0.35">
      <c r="J1" s="17" t="s">
        <v>35</v>
      </c>
      <c r="M1" s="18">
        <v>0.95</v>
      </c>
      <c r="N1" t="s">
        <v>38</v>
      </c>
    </row>
    <row r="2" spans="1:15" ht="21" x14ac:dyDescent="0.35">
      <c r="A2" s="7" t="s">
        <v>34</v>
      </c>
      <c r="B2" s="8" t="s">
        <v>8</v>
      </c>
      <c r="C2" s="9" t="s">
        <v>9</v>
      </c>
      <c r="D2" s="10" t="s">
        <v>12</v>
      </c>
      <c r="E2" s="11" t="s">
        <v>11</v>
      </c>
      <c r="F2" s="12" t="s">
        <v>13</v>
      </c>
      <c r="J2" s="17" t="s">
        <v>1</v>
      </c>
      <c r="K2" s="7" t="s">
        <v>19</v>
      </c>
      <c r="L2" t="s">
        <v>20</v>
      </c>
      <c r="M2" t="s">
        <v>36</v>
      </c>
      <c r="N2" t="s">
        <v>40</v>
      </c>
      <c r="O2" t="s">
        <v>41</v>
      </c>
    </row>
    <row r="3" spans="1:15" ht="21" x14ac:dyDescent="0.35">
      <c r="A3" s="7">
        <v>0</v>
      </c>
      <c r="B3" s="7">
        <v>19.57991475875</v>
      </c>
      <c r="C3" s="13">
        <v>17.5411666</v>
      </c>
      <c r="D3" s="14">
        <v>14.080635110000001</v>
      </c>
      <c r="E3" s="15">
        <v>12.89847387875</v>
      </c>
      <c r="F3" s="16">
        <v>11.683765621249998</v>
      </c>
      <c r="J3" s="8" t="s">
        <v>8</v>
      </c>
      <c r="K3" s="7">
        <v>19.57991475875</v>
      </c>
      <c r="L3" s="1">
        <v>36.996466616993203</v>
      </c>
      <c r="M3" s="19">
        <f>$K3-$O3</f>
        <v>14.494840843747063</v>
      </c>
      <c r="N3" s="19">
        <f>$K3+$O3</f>
        <v>24.664988673752937</v>
      </c>
      <c r="O3">
        <f>_xlfn.T.INV.2T(1-$M$1,7)*(L3/8)^0.5</f>
        <v>5.0850739150029378</v>
      </c>
    </row>
    <row r="4" spans="1:15" ht="21" x14ac:dyDescent="0.35">
      <c r="A4" s="7">
        <v>0.1</v>
      </c>
      <c r="B4" s="7">
        <v>19.57991475875</v>
      </c>
      <c r="C4" s="13">
        <v>17.5411666</v>
      </c>
      <c r="D4" s="14">
        <v>14.080635110000001</v>
      </c>
      <c r="E4" s="15">
        <v>12.89847387875</v>
      </c>
      <c r="F4" s="16">
        <v>11.683765621249998</v>
      </c>
      <c r="J4" s="9" t="s">
        <v>9</v>
      </c>
      <c r="K4" s="7">
        <v>17.5411666</v>
      </c>
      <c r="L4" s="1">
        <v>24.060111323006758</v>
      </c>
      <c r="M4" s="19">
        <f t="shared" ref="M4:M7" si="0">$K4-$O4</f>
        <v>13.440391402595889</v>
      </c>
      <c r="N4" s="19">
        <f t="shared" ref="N4:N7" si="1">$K4+$O4</f>
        <v>21.641941797404112</v>
      </c>
      <c r="O4">
        <f t="shared" ref="O4:O7" si="2">_xlfn.T.INV.2T(1-$M$1,7)*(L4/8)^0.5</f>
        <v>4.1007751974041122</v>
      </c>
    </row>
    <row r="5" spans="1:15" ht="21" x14ac:dyDescent="0.35">
      <c r="A5" s="7">
        <v>0.2</v>
      </c>
      <c r="B5" s="7">
        <v>19.57991475875</v>
      </c>
      <c r="C5" s="13">
        <v>17.5411666</v>
      </c>
      <c r="D5" s="14">
        <v>14.080635110000001</v>
      </c>
      <c r="E5" s="15">
        <v>12.89847387875</v>
      </c>
      <c r="F5" s="16">
        <v>11.683765621249998</v>
      </c>
      <c r="J5" s="10" t="s">
        <v>12</v>
      </c>
      <c r="K5" s="7">
        <v>14.080635110000001</v>
      </c>
      <c r="L5" s="1">
        <v>11.368662181963893</v>
      </c>
      <c r="M5" s="19">
        <f t="shared" si="0"/>
        <v>11.2617860157641</v>
      </c>
      <c r="N5" s="19">
        <f t="shared" si="1"/>
        <v>16.899484204235904</v>
      </c>
      <c r="O5">
        <f t="shared" si="2"/>
        <v>2.8188490942359015</v>
      </c>
    </row>
    <row r="6" spans="1:15" ht="21" x14ac:dyDescent="0.35">
      <c r="A6" s="7">
        <v>0.3</v>
      </c>
      <c r="B6" s="7">
        <v>19.57991475875</v>
      </c>
      <c r="C6" s="13">
        <v>17.5411666</v>
      </c>
      <c r="D6" s="14">
        <v>14.080635110000001</v>
      </c>
      <c r="E6" s="15">
        <v>12.89847387875</v>
      </c>
      <c r="F6" s="16">
        <v>11.683765621249998</v>
      </c>
      <c r="J6" s="11" t="s">
        <v>11</v>
      </c>
      <c r="K6" s="7">
        <v>12.89847387875</v>
      </c>
      <c r="L6" s="1">
        <v>9.4224599568225198</v>
      </c>
      <c r="M6" s="19">
        <f t="shared" si="0"/>
        <v>10.332221906544506</v>
      </c>
      <c r="N6" s="19">
        <f t="shared" si="1"/>
        <v>15.464725850955494</v>
      </c>
      <c r="O6">
        <f t="shared" si="2"/>
        <v>2.5662519722054946</v>
      </c>
    </row>
    <row r="7" spans="1:15" ht="21" x14ac:dyDescent="0.35">
      <c r="A7" s="7">
        <v>0.4</v>
      </c>
      <c r="B7" s="7">
        <v>19.57991475875</v>
      </c>
      <c r="C7" s="13">
        <v>17.5411666</v>
      </c>
      <c r="D7" s="14">
        <v>14.080635110000001</v>
      </c>
      <c r="E7" s="15">
        <v>12.89847387875</v>
      </c>
      <c r="F7" s="16">
        <v>11.683765621249998</v>
      </c>
      <c r="J7" s="12" t="s">
        <v>13</v>
      </c>
      <c r="K7" s="7">
        <v>11.683765621249998</v>
      </c>
      <c r="L7" s="1">
        <v>7.061171467470948</v>
      </c>
      <c r="M7" s="19">
        <f t="shared" si="0"/>
        <v>9.462218524380015</v>
      </c>
      <c r="N7" s="19">
        <f t="shared" si="1"/>
        <v>13.905312718119982</v>
      </c>
      <c r="O7">
        <f t="shared" si="2"/>
        <v>2.2215470968699838</v>
      </c>
    </row>
    <row r="8" spans="1:15" ht="21" x14ac:dyDescent="0.35">
      <c r="A8" s="7">
        <v>0.5</v>
      </c>
      <c r="B8" s="7">
        <v>19.57991475875</v>
      </c>
      <c r="C8" s="13">
        <v>17.5411666</v>
      </c>
      <c r="D8" s="14">
        <v>14.080635110000001</v>
      </c>
      <c r="E8" s="15">
        <v>12.89847387875</v>
      </c>
      <c r="F8" s="16">
        <v>11.683765621249998</v>
      </c>
    </row>
    <row r="9" spans="1:15" ht="21" x14ac:dyDescent="0.35">
      <c r="A9" s="7">
        <v>0.6</v>
      </c>
      <c r="B9" s="7">
        <v>19.57991475875</v>
      </c>
      <c r="C9" s="13">
        <v>17.5411666</v>
      </c>
      <c r="D9" s="14">
        <v>14.080635110000001</v>
      </c>
      <c r="E9" s="15">
        <v>12.89847387875</v>
      </c>
      <c r="F9" s="16">
        <v>11.683765621249998</v>
      </c>
    </row>
    <row r="10" spans="1:15" ht="21" x14ac:dyDescent="0.35">
      <c r="A10" s="7">
        <v>0.7</v>
      </c>
      <c r="B10" s="7">
        <v>19.57991475875</v>
      </c>
      <c r="C10" s="13">
        <v>17.5411666</v>
      </c>
      <c r="D10" s="14">
        <v>14.080635110000001</v>
      </c>
      <c r="E10" s="15">
        <v>12.89847387875</v>
      </c>
      <c r="F10" s="16">
        <v>11.683765621249998</v>
      </c>
    </row>
    <row r="11" spans="1:15" ht="21" x14ac:dyDescent="0.35">
      <c r="A11" s="7">
        <v>0.8</v>
      </c>
      <c r="B11" s="7">
        <v>19.57991475875</v>
      </c>
      <c r="C11" s="13">
        <v>17.5411666</v>
      </c>
      <c r="D11" s="14">
        <v>14.080635110000001</v>
      </c>
      <c r="E11" s="15">
        <v>12.89847387875</v>
      </c>
      <c r="F11" s="16">
        <v>11.683765621249998</v>
      </c>
    </row>
    <row r="12" spans="1:15" ht="21" x14ac:dyDescent="0.35">
      <c r="A12" s="7">
        <v>0.9</v>
      </c>
      <c r="B12" s="7">
        <v>19.57991475875</v>
      </c>
      <c r="C12" s="13">
        <v>17.5411666</v>
      </c>
      <c r="D12" s="14">
        <v>14.080635110000001</v>
      </c>
      <c r="E12" s="15">
        <v>12.89847387875</v>
      </c>
      <c r="F12" s="16">
        <v>11.683765621249998</v>
      </c>
    </row>
    <row r="13" spans="1:15" ht="21" x14ac:dyDescent="0.35">
      <c r="A13" s="7">
        <v>1</v>
      </c>
      <c r="B13" s="7">
        <v>19.57991475875</v>
      </c>
      <c r="C13" s="13">
        <v>17.5411666</v>
      </c>
      <c r="D13" s="14">
        <v>14.080635110000001</v>
      </c>
      <c r="E13" s="15">
        <v>12.89847387875</v>
      </c>
      <c r="F13" s="16">
        <v>11.683765621249998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24"/>
  <sheetViews>
    <sheetView workbookViewId="0">
      <selection activeCell="P10" sqref="P10"/>
    </sheetView>
  </sheetViews>
  <sheetFormatPr defaultRowHeight="12.75" x14ac:dyDescent="0.2"/>
  <cols>
    <col min="1" max="1" width="10.140625" style="25" customWidth="1"/>
    <col min="2" max="4" width="12.140625" style="25" customWidth="1"/>
    <col min="5" max="5" width="10.5703125" style="25" customWidth="1"/>
    <col min="6" max="6" width="13.42578125" style="25" customWidth="1"/>
    <col min="7" max="7" width="7.5703125" style="25" customWidth="1"/>
    <col min="8" max="8" width="6.5703125" style="25" customWidth="1"/>
    <col min="9" max="10" width="9.140625" style="25"/>
    <col min="11" max="11" width="9.28515625" style="25" customWidth="1"/>
    <col min="12" max="256" width="9.140625" style="25"/>
    <col min="257" max="257" width="10.140625" style="25" customWidth="1"/>
    <col min="258" max="260" width="12.140625" style="25" customWidth="1"/>
    <col min="261" max="261" width="10.5703125" style="25" customWidth="1"/>
    <col min="262" max="262" width="13.42578125" style="25" customWidth="1"/>
    <col min="263" max="263" width="7.5703125" style="25" customWidth="1"/>
    <col min="264" max="264" width="6.5703125" style="25" customWidth="1"/>
    <col min="265" max="266" width="9.140625" style="25"/>
    <col min="267" max="267" width="9.28515625" style="25" customWidth="1"/>
    <col min="268" max="512" width="9.140625" style="25"/>
    <col min="513" max="513" width="10.140625" style="25" customWidth="1"/>
    <col min="514" max="516" width="12.140625" style="25" customWidth="1"/>
    <col min="517" max="517" width="10.5703125" style="25" customWidth="1"/>
    <col min="518" max="518" width="13.42578125" style="25" customWidth="1"/>
    <col min="519" max="519" width="7.5703125" style="25" customWidth="1"/>
    <col min="520" max="520" width="6.5703125" style="25" customWidth="1"/>
    <col min="521" max="522" width="9.140625" style="25"/>
    <col min="523" max="523" width="9.28515625" style="25" customWidth="1"/>
    <col min="524" max="768" width="9.140625" style="25"/>
    <col min="769" max="769" width="10.140625" style="25" customWidth="1"/>
    <col min="770" max="772" width="12.140625" style="25" customWidth="1"/>
    <col min="773" max="773" width="10.5703125" style="25" customWidth="1"/>
    <col min="774" max="774" width="13.42578125" style="25" customWidth="1"/>
    <col min="775" max="775" width="7.5703125" style="25" customWidth="1"/>
    <col min="776" max="776" width="6.5703125" style="25" customWidth="1"/>
    <col min="777" max="778" width="9.140625" style="25"/>
    <col min="779" max="779" width="9.28515625" style="25" customWidth="1"/>
    <col min="780" max="1024" width="9.140625" style="25"/>
    <col min="1025" max="1025" width="10.140625" style="25" customWidth="1"/>
    <col min="1026" max="1028" width="12.140625" style="25" customWidth="1"/>
    <col min="1029" max="1029" width="10.5703125" style="25" customWidth="1"/>
    <col min="1030" max="1030" width="13.42578125" style="25" customWidth="1"/>
    <col min="1031" max="1031" width="7.5703125" style="25" customWidth="1"/>
    <col min="1032" max="1032" width="6.5703125" style="25" customWidth="1"/>
    <col min="1033" max="1034" width="9.140625" style="25"/>
    <col min="1035" max="1035" width="9.28515625" style="25" customWidth="1"/>
    <col min="1036" max="1280" width="9.140625" style="25"/>
    <col min="1281" max="1281" width="10.140625" style="25" customWidth="1"/>
    <col min="1282" max="1284" width="12.140625" style="25" customWidth="1"/>
    <col min="1285" max="1285" width="10.5703125" style="25" customWidth="1"/>
    <col min="1286" max="1286" width="13.42578125" style="25" customWidth="1"/>
    <col min="1287" max="1287" width="7.5703125" style="25" customWidth="1"/>
    <col min="1288" max="1288" width="6.5703125" style="25" customWidth="1"/>
    <col min="1289" max="1290" width="9.140625" style="25"/>
    <col min="1291" max="1291" width="9.28515625" style="25" customWidth="1"/>
    <col min="1292" max="1536" width="9.140625" style="25"/>
    <col min="1537" max="1537" width="10.140625" style="25" customWidth="1"/>
    <col min="1538" max="1540" width="12.140625" style="25" customWidth="1"/>
    <col min="1541" max="1541" width="10.5703125" style="25" customWidth="1"/>
    <col min="1542" max="1542" width="13.42578125" style="25" customWidth="1"/>
    <col min="1543" max="1543" width="7.5703125" style="25" customWidth="1"/>
    <col min="1544" max="1544" width="6.5703125" style="25" customWidth="1"/>
    <col min="1545" max="1546" width="9.140625" style="25"/>
    <col min="1547" max="1547" width="9.28515625" style="25" customWidth="1"/>
    <col min="1548" max="1792" width="9.140625" style="25"/>
    <col min="1793" max="1793" width="10.140625" style="25" customWidth="1"/>
    <col min="1794" max="1796" width="12.140625" style="25" customWidth="1"/>
    <col min="1797" max="1797" width="10.5703125" style="25" customWidth="1"/>
    <col min="1798" max="1798" width="13.42578125" style="25" customWidth="1"/>
    <col min="1799" max="1799" width="7.5703125" style="25" customWidth="1"/>
    <col min="1800" max="1800" width="6.5703125" style="25" customWidth="1"/>
    <col min="1801" max="1802" width="9.140625" style="25"/>
    <col min="1803" max="1803" width="9.28515625" style="25" customWidth="1"/>
    <col min="1804" max="2048" width="9.140625" style="25"/>
    <col min="2049" max="2049" width="10.140625" style="25" customWidth="1"/>
    <col min="2050" max="2052" width="12.140625" style="25" customWidth="1"/>
    <col min="2053" max="2053" width="10.5703125" style="25" customWidth="1"/>
    <col min="2054" max="2054" width="13.42578125" style="25" customWidth="1"/>
    <col min="2055" max="2055" width="7.5703125" style="25" customWidth="1"/>
    <col min="2056" max="2056" width="6.5703125" style="25" customWidth="1"/>
    <col min="2057" max="2058" width="9.140625" style="25"/>
    <col min="2059" max="2059" width="9.28515625" style="25" customWidth="1"/>
    <col min="2060" max="2304" width="9.140625" style="25"/>
    <col min="2305" max="2305" width="10.140625" style="25" customWidth="1"/>
    <col min="2306" max="2308" width="12.140625" style="25" customWidth="1"/>
    <col min="2309" max="2309" width="10.5703125" style="25" customWidth="1"/>
    <col min="2310" max="2310" width="13.42578125" style="25" customWidth="1"/>
    <col min="2311" max="2311" width="7.5703125" style="25" customWidth="1"/>
    <col min="2312" max="2312" width="6.5703125" style="25" customWidth="1"/>
    <col min="2313" max="2314" width="9.140625" style="25"/>
    <col min="2315" max="2315" width="9.28515625" style="25" customWidth="1"/>
    <col min="2316" max="2560" width="9.140625" style="25"/>
    <col min="2561" max="2561" width="10.140625" style="25" customWidth="1"/>
    <col min="2562" max="2564" width="12.140625" style="25" customWidth="1"/>
    <col min="2565" max="2565" width="10.5703125" style="25" customWidth="1"/>
    <col min="2566" max="2566" width="13.42578125" style="25" customWidth="1"/>
    <col min="2567" max="2567" width="7.5703125" style="25" customWidth="1"/>
    <col min="2568" max="2568" width="6.5703125" style="25" customWidth="1"/>
    <col min="2569" max="2570" width="9.140625" style="25"/>
    <col min="2571" max="2571" width="9.28515625" style="25" customWidth="1"/>
    <col min="2572" max="2816" width="9.140625" style="25"/>
    <col min="2817" max="2817" width="10.140625" style="25" customWidth="1"/>
    <col min="2818" max="2820" width="12.140625" style="25" customWidth="1"/>
    <col min="2821" max="2821" width="10.5703125" style="25" customWidth="1"/>
    <col min="2822" max="2822" width="13.42578125" style="25" customWidth="1"/>
    <col min="2823" max="2823" width="7.5703125" style="25" customWidth="1"/>
    <col min="2824" max="2824" width="6.5703125" style="25" customWidth="1"/>
    <col min="2825" max="2826" width="9.140625" style="25"/>
    <col min="2827" max="2827" width="9.28515625" style="25" customWidth="1"/>
    <col min="2828" max="3072" width="9.140625" style="25"/>
    <col min="3073" max="3073" width="10.140625" style="25" customWidth="1"/>
    <col min="3074" max="3076" width="12.140625" style="25" customWidth="1"/>
    <col min="3077" max="3077" width="10.5703125" style="25" customWidth="1"/>
    <col min="3078" max="3078" width="13.42578125" style="25" customWidth="1"/>
    <col min="3079" max="3079" width="7.5703125" style="25" customWidth="1"/>
    <col min="3080" max="3080" width="6.5703125" style="25" customWidth="1"/>
    <col min="3081" max="3082" width="9.140625" style="25"/>
    <col min="3083" max="3083" width="9.28515625" style="25" customWidth="1"/>
    <col min="3084" max="3328" width="9.140625" style="25"/>
    <col min="3329" max="3329" width="10.140625" style="25" customWidth="1"/>
    <col min="3330" max="3332" width="12.140625" style="25" customWidth="1"/>
    <col min="3333" max="3333" width="10.5703125" style="25" customWidth="1"/>
    <col min="3334" max="3334" width="13.42578125" style="25" customWidth="1"/>
    <col min="3335" max="3335" width="7.5703125" style="25" customWidth="1"/>
    <col min="3336" max="3336" width="6.5703125" style="25" customWidth="1"/>
    <col min="3337" max="3338" width="9.140625" style="25"/>
    <col min="3339" max="3339" width="9.28515625" style="25" customWidth="1"/>
    <col min="3340" max="3584" width="9.140625" style="25"/>
    <col min="3585" max="3585" width="10.140625" style="25" customWidth="1"/>
    <col min="3586" max="3588" width="12.140625" style="25" customWidth="1"/>
    <col min="3589" max="3589" width="10.5703125" style="25" customWidth="1"/>
    <col min="3590" max="3590" width="13.42578125" style="25" customWidth="1"/>
    <col min="3591" max="3591" width="7.5703125" style="25" customWidth="1"/>
    <col min="3592" max="3592" width="6.5703125" style="25" customWidth="1"/>
    <col min="3593" max="3594" width="9.140625" style="25"/>
    <col min="3595" max="3595" width="9.28515625" style="25" customWidth="1"/>
    <col min="3596" max="3840" width="9.140625" style="25"/>
    <col min="3841" max="3841" width="10.140625" style="25" customWidth="1"/>
    <col min="3842" max="3844" width="12.140625" style="25" customWidth="1"/>
    <col min="3845" max="3845" width="10.5703125" style="25" customWidth="1"/>
    <col min="3846" max="3846" width="13.42578125" style="25" customWidth="1"/>
    <col min="3847" max="3847" width="7.5703125" style="25" customWidth="1"/>
    <col min="3848" max="3848" width="6.5703125" style="25" customWidth="1"/>
    <col min="3849" max="3850" width="9.140625" style="25"/>
    <col min="3851" max="3851" width="9.28515625" style="25" customWidth="1"/>
    <col min="3852" max="4096" width="9.140625" style="25"/>
    <col min="4097" max="4097" width="10.140625" style="25" customWidth="1"/>
    <col min="4098" max="4100" width="12.140625" style="25" customWidth="1"/>
    <col min="4101" max="4101" width="10.5703125" style="25" customWidth="1"/>
    <col min="4102" max="4102" width="13.42578125" style="25" customWidth="1"/>
    <col min="4103" max="4103" width="7.5703125" style="25" customWidth="1"/>
    <col min="4104" max="4104" width="6.5703125" style="25" customWidth="1"/>
    <col min="4105" max="4106" width="9.140625" style="25"/>
    <col min="4107" max="4107" width="9.28515625" style="25" customWidth="1"/>
    <col min="4108" max="4352" width="9.140625" style="25"/>
    <col min="4353" max="4353" width="10.140625" style="25" customWidth="1"/>
    <col min="4354" max="4356" width="12.140625" style="25" customWidth="1"/>
    <col min="4357" max="4357" width="10.5703125" style="25" customWidth="1"/>
    <col min="4358" max="4358" width="13.42578125" style="25" customWidth="1"/>
    <col min="4359" max="4359" width="7.5703125" style="25" customWidth="1"/>
    <col min="4360" max="4360" width="6.5703125" style="25" customWidth="1"/>
    <col min="4361" max="4362" width="9.140625" style="25"/>
    <col min="4363" max="4363" width="9.28515625" style="25" customWidth="1"/>
    <col min="4364" max="4608" width="9.140625" style="25"/>
    <col min="4609" max="4609" width="10.140625" style="25" customWidth="1"/>
    <col min="4610" max="4612" width="12.140625" style="25" customWidth="1"/>
    <col min="4613" max="4613" width="10.5703125" style="25" customWidth="1"/>
    <col min="4614" max="4614" width="13.42578125" style="25" customWidth="1"/>
    <col min="4615" max="4615" width="7.5703125" style="25" customWidth="1"/>
    <col min="4616" max="4616" width="6.5703125" style="25" customWidth="1"/>
    <col min="4617" max="4618" width="9.140625" style="25"/>
    <col min="4619" max="4619" width="9.28515625" style="25" customWidth="1"/>
    <col min="4620" max="4864" width="9.140625" style="25"/>
    <col min="4865" max="4865" width="10.140625" style="25" customWidth="1"/>
    <col min="4866" max="4868" width="12.140625" style="25" customWidth="1"/>
    <col min="4869" max="4869" width="10.5703125" style="25" customWidth="1"/>
    <col min="4870" max="4870" width="13.42578125" style="25" customWidth="1"/>
    <col min="4871" max="4871" width="7.5703125" style="25" customWidth="1"/>
    <col min="4872" max="4872" width="6.5703125" style="25" customWidth="1"/>
    <col min="4873" max="4874" width="9.140625" style="25"/>
    <col min="4875" max="4875" width="9.28515625" style="25" customWidth="1"/>
    <col min="4876" max="5120" width="9.140625" style="25"/>
    <col min="5121" max="5121" width="10.140625" style="25" customWidth="1"/>
    <col min="5122" max="5124" width="12.140625" style="25" customWidth="1"/>
    <col min="5125" max="5125" width="10.5703125" style="25" customWidth="1"/>
    <col min="5126" max="5126" width="13.42578125" style="25" customWidth="1"/>
    <col min="5127" max="5127" width="7.5703125" style="25" customWidth="1"/>
    <col min="5128" max="5128" width="6.5703125" style="25" customWidth="1"/>
    <col min="5129" max="5130" width="9.140625" style="25"/>
    <col min="5131" max="5131" width="9.28515625" style="25" customWidth="1"/>
    <col min="5132" max="5376" width="9.140625" style="25"/>
    <col min="5377" max="5377" width="10.140625" style="25" customWidth="1"/>
    <col min="5378" max="5380" width="12.140625" style="25" customWidth="1"/>
    <col min="5381" max="5381" width="10.5703125" style="25" customWidth="1"/>
    <col min="5382" max="5382" width="13.42578125" style="25" customWidth="1"/>
    <col min="5383" max="5383" width="7.5703125" style="25" customWidth="1"/>
    <col min="5384" max="5384" width="6.5703125" style="25" customWidth="1"/>
    <col min="5385" max="5386" width="9.140625" style="25"/>
    <col min="5387" max="5387" width="9.28515625" style="25" customWidth="1"/>
    <col min="5388" max="5632" width="9.140625" style="25"/>
    <col min="5633" max="5633" width="10.140625" style="25" customWidth="1"/>
    <col min="5634" max="5636" width="12.140625" style="25" customWidth="1"/>
    <col min="5637" max="5637" width="10.5703125" style="25" customWidth="1"/>
    <col min="5638" max="5638" width="13.42578125" style="25" customWidth="1"/>
    <col min="5639" max="5639" width="7.5703125" style="25" customWidth="1"/>
    <col min="5640" max="5640" width="6.5703125" style="25" customWidth="1"/>
    <col min="5641" max="5642" width="9.140625" style="25"/>
    <col min="5643" max="5643" width="9.28515625" style="25" customWidth="1"/>
    <col min="5644" max="5888" width="9.140625" style="25"/>
    <col min="5889" max="5889" width="10.140625" style="25" customWidth="1"/>
    <col min="5890" max="5892" width="12.140625" style="25" customWidth="1"/>
    <col min="5893" max="5893" width="10.5703125" style="25" customWidth="1"/>
    <col min="5894" max="5894" width="13.42578125" style="25" customWidth="1"/>
    <col min="5895" max="5895" width="7.5703125" style="25" customWidth="1"/>
    <col min="5896" max="5896" width="6.5703125" style="25" customWidth="1"/>
    <col min="5897" max="5898" width="9.140625" style="25"/>
    <col min="5899" max="5899" width="9.28515625" style="25" customWidth="1"/>
    <col min="5900" max="6144" width="9.140625" style="25"/>
    <col min="6145" max="6145" width="10.140625" style="25" customWidth="1"/>
    <col min="6146" max="6148" width="12.140625" style="25" customWidth="1"/>
    <col min="6149" max="6149" width="10.5703125" style="25" customWidth="1"/>
    <col min="6150" max="6150" width="13.42578125" style="25" customWidth="1"/>
    <col min="6151" max="6151" width="7.5703125" style="25" customWidth="1"/>
    <col min="6152" max="6152" width="6.5703125" style="25" customWidth="1"/>
    <col min="6153" max="6154" width="9.140625" style="25"/>
    <col min="6155" max="6155" width="9.28515625" style="25" customWidth="1"/>
    <col min="6156" max="6400" width="9.140625" style="25"/>
    <col min="6401" max="6401" width="10.140625" style="25" customWidth="1"/>
    <col min="6402" max="6404" width="12.140625" style="25" customWidth="1"/>
    <col min="6405" max="6405" width="10.5703125" style="25" customWidth="1"/>
    <col min="6406" max="6406" width="13.42578125" style="25" customWidth="1"/>
    <col min="6407" max="6407" width="7.5703125" style="25" customWidth="1"/>
    <col min="6408" max="6408" width="6.5703125" style="25" customWidth="1"/>
    <col min="6409" max="6410" width="9.140625" style="25"/>
    <col min="6411" max="6411" width="9.28515625" style="25" customWidth="1"/>
    <col min="6412" max="6656" width="9.140625" style="25"/>
    <col min="6657" max="6657" width="10.140625" style="25" customWidth="1"/>
    <col min="6658" max="6660" width="12.140625" style="25" customWidth="1"/>
    <col min="6661" max="6661" width="10.5703125" style="25" customWidth="1"/>
    <col min="6662" max="6662" width="13.42578125" style="25" customWidth="1"/>
    <col min="6663" max="6663" width="7.5703125" style="25" customWidth="1"/>
    <col min="6664" max="6664" width="6.5703125" style="25" customWidth="1"/>
    <col min="6665" max="6666" width="9.140625" style="25"/>
    <col min="6667" max="6667" width="9.28515625" style="25" customWidth="1"/>
    <col min="6668" max="6912" width="9.140625" style="25"/>
    <col min="6913" max="6913" width="10.140625" style="25" customWidth="1"/>
    <col min="6914" max="6916" width="12.140625" style="25" customWidth="1"/>
    <col min="6917" max="6917" width="10.5703125" style="25" customWidth="1"/>
    <col min="6918" max="6918" width="13.42578125" style="25" customWidth="1"/>
    <col min="6919" max="6919" width="7.5703125" style="25" customWidth="1"/>
    <col min="6920" max="6920" width="6.5703125" style="25" customWidth="1"/>
    <col min="6921" max="6922" width="9.140625" style="25"/>
    <col min="6923" max="6923" width="9.28515625" style="25" customWidth="1"/>
    <col min="6924" max="7168" width="9.140625" style="25"/>
    <col min="7169" max="7169" width="10.140625" style="25" customWidth="1"/>
    <col min="7170" max="7172" width="12.140625" style="25" customWidth="1"/>
    <col min="7173" max="7173" width="10.5703125" style="25" customWidth="1"/>
    <col min="7174" max="7174" width="13.42578125" style="25" customWidth="1"/>
    <col min="7175" max="7175" width="7.5703125" style="25" customWidth="1"/>
    <col min="7176" max="7176" width="6.5703125" style="25" customWidth="1"/>
    <col min="7177" max="7178" width="9.140625" style="25"/>
    <col min="7179" max="7179" width="9.28515625" style="25" customWidth="1"/>
    <col min="7180" max="7424" width="9.140625" style="25"/>
    <col min="7425" max="7425" width="10.140625" style="25" customWidth="1"/>
    <col min="7426" max="7428" width="12.140625" style="25" customWidth="1"/>
    <col min="7429" max="7429" width="10.5703125" style="25" customWidth="1"/>
    <col min="7430" max="7430" width="13.42578125" style="25" customWidth="1"/>
    <col min="7431" max="7431" width="7.5703125" style="25" customWidth="1"/>
    <col min="7432" max="7432" width="6.5703125" style="25" customWidth="1"/>
    <col min="7433" max="7434" width="9.140625" style="25"/>
    <col min="7435" max="7435" width="9.28515625" style="25" customWidth="1"/>
    <col min="7436" max="7680" width="9.140625" style="25"/>
    <col min="7681" max="7681" width="10.140625" style="25" customWidth="1"/>
    <col min="7682" max="7684" width="12.140625" style="25" customWidth="1"/>
    <col min="7685" max="7685" width="10.5703125" style="25" customWidth="1"/>
    <col min="7686" max="7686" width="13.42578125" style="25" customWidth="1"/>
    <col min="7687" max="7687" width="7.5703125" style="25" customWidth="1"/>
    <col min="7688" max="7688" width="6.5703125" style="25" customWidth="1"/>
    <col min="7689" max="7690" width="9.140625" style="25"/>
    <col min="7691" max="7691" width="9.28515625" style="25" customWidth="1"/>
    <col min="7692" max="7936" width="9.140625" style="25"/>
    <col min="7937" max="7937" width="10.140625" style="25" customWidth="1"/>
    <col min="7938" max="7940" width="12.140625" style="25" customWidth="1"/>
    <col min="7941" max="7941" width="10.5703125" style="25" customWidth="1"/>
    <col min="7942" max="7942" width="13.42578125" style="25" customWidth="1"/>
    <col min="7943" max="7943" width="7.5703125" style="25" customWidth="1"/>
    <col min="7944" max="7944" width="6.5703125" style="25" customWidth="1"/>
    <col min="7945" max="7946" width="9.140625" style="25"/>
    <col min="7947" max="7947" width="9.28515625" style="25" customWidth="1"/>
    <col min="7948" max="8192" width="9.140625" style="25"/>
    <col min="8193" max="8193" width="10.140625" style="25" customWidth="1"/>
    <col min="8194" max="8196" width="12.140625" style="25" customWidth="1"/>
    <col min="8197" max="8197" width="10.5703125" style="25" customWidth="1"/>
    <col min="8198" max="8198" width="13.42578125" style="25" customWidth="1"/>
    <col min="8199" max="8199" width="7.5703125" style="25" customWidth="1"/>
    <col min="8200" max="8200" width="6.5703125" style="25" customWidth="1"/>
    <col min="8201" max="8202" width="9.140625" style="25"/>
    <col min="8203" max="8203" width="9.28515625" style="25" customWidth="1"/>
    <col min="8204" max="8448" width="9.140625" style="25"/>
    <col min="8449" max="8449" width="10.140625" style="25" customWidth="1"/>
    <col min="8450" max="8452" width="12.140625" style="25" customWidth="1"/>
    <col min="8453" max="8453" width="10.5703125" style="25" customWidth="1"/>
    <col min="8454" max="8454" width="13.42578125" style="25" customWidth="1"/>
    <col min="8455" max="8455" width="7.5703125" style="25" customWidth="1"/>
    <col min="8456" max="8456" width="6.5703125" style="25" customWidth="1"/>
    <col min="8457" max="8458" width="9.140625" style="25"/>
    <col min="8459" max="8459" width="9.28515625" style="25" customWidth="1"/>
    <col min="8460" max="8704" width="9.140625" style="25"/>
    <col min="8705" max="8705" width="10.140625" style="25" customWidth="1"/>
    <col min="8706" max="8708" width="12.140625" style="25" customWidth="1"/>
    <col min="8709" max="8709" width="10.5703125" style="25" customWidth="1"/>
    <col min="8710" max="8710" width="13.42578125" style="25" customWidth="1"/>
    <col min="8711" max="8711" width="7.5703125" style="25" customWidth="1"/>
    <col min="8712" max="8712" width="6.5703125" style="25" customWidth="1"/>
    <col min="8713" max="8714" width="9.140625" style="25"/>
    <col min="8715" max="8715" width="9.28515625" style="25" customWidth="1"/>
    <col min="8716" max="8960" width="9.140625" style="25"/>
    <col min="8961" max="8961" width="10.140625" style="25" customWidth="1"/>
    <col min="8962" max="8964" width="12.140625" style="25" customWidth="1"/>
    <col min="8965" max="8965" width="10.5703125" style="25" customWidth="1"/>
    <col min="8966" max="8966" width="13.42578125" style="25" customWidth="1"/>
    <col min="8967" max="8967" width="7.5703125" style="25" customWidth="1"/>
    <col min="8968" max="8968" width="6.5703125" style="25" customWidth="1"/>
    <col min="8969" max="8970" width="9.140625" style="25"/>
    <col min="8971" max="8971" width="9.28515625" style="25" customWidth="1"/>
    <col min="8972" max="9216" width="9.140625" style="25"/>
    <col min="9217" max="9217" width="10.140625" style="25" customWidth="1"/>
    <col min="9218" max="9220" width="12.140625" style="25" customWidth="1"/>
    <col min="9221" max="9221" width="10.5703125" style="25" customWidth="1"/>
    <col min="9222" max="9222" width="13.42578125" style="25" customWidth="1"/>
    <col min="9223" max="9223" width="7.5703125" style="25" customWidth="1"/>
    <col min="9224" max="9224" width="6.5703125" style="25" customWidth="1"/>
    <col min="9225" max="9226" width="9.140625" style="25"/>
    <col min="9227" max="9227" width="9.28515625" style="25" customWidth="1"/>
    <col min="9228" max="9472" width="9.140625" style="25"/>
    <col min="9473" max="9473" width="10.140625" style="25" customWidth="1"/>
    <col min="9474" max="9476" width="12.140625" style="25" customWidth="1"/>
    <col min="9477" max="9477" width="10.5703125" style="25" customWidth="1"/>
    <col min="9478" max="9478" width="13.42578125" style="25" customWidth="1"/>
    <col min="9479" max="9479" width="7.5703125" style="25" customWidth="1"/>
    <col min="9480" max="9480" width="6.5703125" style="25" customWidth="1"/>
    <col min="9481" max="9482" width="9.140625" style="25"/>
    <col min="9483" max="9483" width="9.28515625" style="25" customWidth="1"/>
    <col min="9484" max="9728" width="9.140625" style="25"/>
    <col min="9729" max="9729" width="10.140625" style="25" customWidth="1"/>
    <col min="9730" max="9732" width="12.140625" style="25" customWidth="1"/>
    <col min="9733" max="9733" width="10.5703125" style="25" customWidth="1"/>
    <col min="9734" max="9734" width="13.42578125" style="25" customWidth="1"/>
    <col min="9735" max="9735" width="7.5703125" style="25" customWidth="1"/>
    <col min="9736" max="9736" width="6.5703125" style="25" customWidth="1"/>
    <col min="9737" max="9738" width="9.140625" style="25"/>
    <col min="9739" max="9739" width="9.28515625" style="25" customWidth="1"/>
    <col min="9740" max="9984" width="9.140625" style="25"/>
    <col min="9985" max="9985" width="10.140625" style="25" customWidth="1"/>
    <col min="9986" max="9988" width="12.140625" style="25" customWidth="1"/>
    <col min="9989" max="9989" width="10.5703125" style="25" customWidth="1"/>
    <col min="9990" max="9990" width="13.42578125" style="25" customWidth="1"/>
    <col min="9991" max="9991" width="7.5703125" style="25" customWidth="1"/>
    <col min="9992" max="9992" width="6.5703125" style="25" customWidth="1"/>
    <col min="9993" max="9994" width="9.140625" style="25"/>
    <col min="9995" max="9995" width="9.28515625" style="25" customWidth="1"/>
    <col min="9996" max="10240" width="9.140625" style="25"/>
    <col min="10241" max="10241" width="10.140625" style="25" customWidth="1"/>
    <col min="10242" max="10244" width="12.140625" style="25" customWidth="1"/>
    <col min="10245" max="10245" width="10.5703125" style="25" customWidth="1"/>
    <col min="10246" max="10246" width="13.42578125" style="25" customWidth="1"/>
    <col min="10247" max="10247" width="7.5703125" style="25" customWidth="1"/>
    <col min="10248" max="10248" width="6.5703125" style="25" customWidth="1"/>
    <col min="10249" max="10250" width="9.140625" style="25"/>
    <col min="10251" max="10251" width="9.28515625" style="25" customWidth="1"/>
    <col min="10252" max="10496" width="9.140625" style="25"/>
    <col min="10497" max="10497" width="10.140625" style="25" customWidth="1"/>
    <col min="10498" max="10500" width="12.140625" style="25" customWidth="1"/>
    <col min="10501" max="10501" width="10.5703125" style="25" customWidth="1"/>
    <col min="10502" max="10502" width="13.42578125" style="25" customWidth="1"/>
    <col min="10503" max="10503" width="7.5703125" style="25" customWidth="1"/>
    <col min="10504" max="10504" width="6.5703125" style="25" customWidth="1"/>
    <col min="10505" max="10506" width="9.140625" style="25"/>
    <col min="10507" max="10507" width="9.28515625" style="25" customWidth="1"/>
    <col min="10508" max="10752" width="9.140625" style="25"/>
    <col min="10753" max="10753" width="10.140625" style="25" customWidth="1"/>
    <col min="10754" max="10756" width="12.140625" style="25" customWidth="1"/>
    <col min="10757" max="10757" width="10.5703125" style="25" customWidth="1"/>
    <col min="10758" max="10758" width="13.42578125" style="25" customWidth="1"/>
    <col min="10759" max="10759" width="7.5703125" style="25" customWidth="1"/>
    <col min="10760" max="10760" width="6.5703125" style="25" customWidth="1"/>
    <col min="10761" max="10762" width="9.140625" style="25"/>
    <col min="10763" max="10763" width="9.28515625" style="25" customWidth="1"/>
    <col min="10764" max="11008" width="9.140625" style="25"/>
    <col min="11009" max="11009" width="10.140625" style="25" customWidth="1"/>
    <col min="11010" max="11012" width="12.140625" style="25" customWidth="1"/>
    <col min="11013" max="11013" width="10.5703125" style="25" customWidth="1"/>
    <col min="11014" max="11014" width="13.42578125" style="25" customWidth="1"/>
    <col min="11015" max="11015" width="7.5703125" style="25" customWidth="1"/>
    <col min="11016" max="11016" width="6.5703125" style="25" customWidth="1"/>
    <col min="11017" max="11018" width="9.140625" style="25"/>
    <col min="11019" max="11019" width="9.28515625" style="25" customWidth="1"/>
    <col min="11020" max="11264" width="9.140625" style="25"/>
    <col min="11265" max="11265" width="10.140625" style="25" customWidth="1"/>
    <col min="11266" max="11268" width="12.140625" style="25" customWidth="1"/>
    <col min="11269" max="11269" width="10.5703125" style="25" customWidth="1"/>
    <col min="11270" max="11270" width="13.42578125" style="25" customWidth="1"/>
    <col min="11271" max="11271" width="7.5703125" style="25" customWidth="1"/>
    <col min="11272" max="11272" width="6.5703125" style="25" customWidth="1"/>
    <col min="11273" max="11274" width="9.140625" style="25"/>
    <col min="11275" max="11275" width="9.28515625" style="25" customWidth="1"/>
    <col min="11276" max="11520" width="9.140625" style="25"/>
    <col min="11521" max="11521" width="10.140625" style="25" customWidth="1"/>
    <col min="11522" max="11524" width="12.140625" style="25" customWidth="1"/>
    <col min="11525" max="11525" width="10.5703125" style="25" customWidth="1"/>
    <col min="11526" max="11526" width="13.42578125" style="25" customWidth="1"/>
    <col min="11527" max="11527" width="7.5703125" style="25" customWidth="1"/>
    <col min="11528" max="11528" width="6.5703125" style="25" customWidth="1"/>
    <col min="11529" max="11530" width="9.140625" style="25"/>
    <col min="11531" max="11531" width="9.28515625" style="25" customWidth="1"/>
    <col min="11532" max="11776" width="9.140625" style="25"/>
    <col min="11777" max="11777" width="10.140625" style="25" customWidth="1"/>
    <col min="11778" max="11780" width="12.140625" style="25" customWidth="1"/>
    <col min="11781" max="11781" width="10.5703125" style="25" customWidth="1"/>
    <col min="11782" max="11782" width="13.42578125" style="25" customWidth="1"/>
    <col min="11783" max="11783" width="7.5703125" style="25" customWidth="1"/>
    <col min="11784" max="11784" width="6.5703125" style="25" customWidth="1"/>
    <col min="11785" max="11786" width="9.140625" style="25"/>
    <col min="11787" max="11787" width="9.28515625" style="25" customWidth="1"/>
    <col min="11788" max="12032" width="9.140625" style="25"/>
    <col min="12033" max="12033" width="10.140625" style="25" customWidth="1"/>
    <col min="12034" max="12036" width="12.140625" style="25" customWidth="1"/>
    <col min="12037" max="12037" width="10.5703125" style="25" customWidth="1"/>
    <col min="12038" max="12038" width="13.42578125" style="25" customWidth="1"/>
    <col min="12039" max="12039" width="7.5703125" style="25" customWidth="1"/>
    <col min="12040" max="12040" width="6.5703125" style="25" customWidth="1"/>
    <col min="12041" max="12042" width="9.140625" style="25"/>
    <col min="12043" max="12043" width="9.28515625" style="25" customWidth="1"/>
    <col min="12044" max="12288" width="9.140625" style="25"/>
    <col min="12289" max="12289" width="10.140625" style="25" customWidth="1"/>
    <col min="12290" max="12292" width="12.140625" style="25" customWidth="1"/>
    <col min="12293" max="12293" width="10.5703125" style="25" customWidth="1"/>
    <col min="12294" max="12294" width="13.42578125" style="25" customWidth="1"/>
    <col min="12295" max="12295" width="7.5703125" style="25" customWidth="1"/>
    <col min="12296" max="12296" width="6.5703125" style="25" customWidth="1"/>
    <col min="12297" max="12298" width="9.140625" style="25"/>
    <col min="12299" max="12299" width="9.28515625" style="25" customWidth="1"/>
    <col min="12300" max="12544" width="9.140625" style="25"/>
    <col min="12545" max="12545" width="10.140625" style="25" customWidth="1"/>
    <col min="12546" max="12548" width="12.140625" style="25" customWidth="1"/>
    <col min="12549" max="12549" width="10.5703125" style="25" customWidth="1"/>
    <col min="12550" max="12550" width="13.42578125" style="25" customWidth="1"/>
    <col min="12551" max="12551" width="7.5703125" style="25" customWidth="1"/>
    <col min="12552" max="12552" width="6.5703125" style="25" customWidth="1"/>
    <col min="12553" max="12554" width="9.140625" style="25"/>
    <col min="12555" max="12555" width="9.28515625" style="25" customWidth="1"/>
    <col min="12556" max="12800" width="9.140625" style="25"/>
    <col min="12801" max="12801" width="10.140625" style="25" customWidth="1"/>
    <col min="12802" max="12804" width="12.140625" style="25" customWidth="1"/>
    <col min="12805" max="12805" width="10.5703125" style="25" customWidth="1"/>
    <col min="12806" max="12806" width="13.42578125" style="25" customWidth="1"/>
    <col min="12807" max="12807" width="7.5703125" style="25" customWidth="1"/>
    <col min="12808" max="12808" width="6.5703125" style="25" customWidth="1"/>
    <col min="12809" max="12810" width="9.140625" style="25"/>
    <col min="12811" max="12811" width="9.28515625" style="25" customWidth="1"/>
    <col min="12812" max="13056" width="9.140625" style="25"/>
    <col min="13057" max="13057" width="10.140625" style="25" customWidth="1"/>
    <col min="13058" max="13060" width="12.140625" style="25" customWidth="1"/>
    <col min="13061" max="13061" width="10.5703125" style="25" customWidth="1"/>
    <col min="13062" max="13062" width="13.42578125" style="25" customWidth="1"/>
    <col min="13063" max="13063" width="7.5703125" style="25" customWidth="1"/>
    <col min="13064" max="13064" width="6.5703125" style="25" customWidth="1"/>
    <col min="13065" max="13066" width="9.140625" style="25"/>
    <col min="13067" max="13067" width="9.28515625" style="25" customWidth="1"/>
    <col min="13068" max="13312" width="9.140625" style="25"/>
    <col min="13313" max="13313" width="10.140625" style="25" customWidth="1"/>
    <col min="13314" max="13316" width="12.140625" style="25" customWidth="1"/>
    <col min="13317" max="13317" width="10.5703125" style="25" customWidth="1"/>
    <col min="13318" max="13318" width="13.42578125" style="25" customWidth="1"/>
    <col min="13319" max="13319" width="7.5703125" style="25" customWidth="1"/>
    <col min="13320" max="13320" width="6.5703125" style="25" customWidth="1"/>
    <col min="13321" max="13322" width="9.140625" style="25"/>
    <col min="13323" max="13323" width="9.28515625" style="25" customWidth="1"/>
    <col min="13324" max="13568" width="9.140625" style="25"/>
    <col min="13569" max="13569" width="10.140625" style="25" customWidth="1"/>
    <col min="13570" max="13572" width="12.140625" style="25" customWidth="1"/>
    <col min="13573" max="13573" width="10.5703125" style="25" customWidth="1"/>
    <col min="13574" max="13574" width="13.42578125" style="25" customWidth="1"/>
    <col min="13575" max="13575" width="7.5703125" style="25" customWidth="1"/>
    <col min="13576" max="13576" width="6.5703125" style="25" customWidth="1"/>
    <col min="13577" max="13578" width="9.140625" style="25"/>
    <col min="13579" max="13579" width="9.28515625" style="25" customWidth="1"/>
    <col min="13580" max="13824" width="9.140625" style="25"/>
    <col min="13825" max="13825" width="10.140625" style="25" customWidth="1"/>
    <col min="13826" max="13828" width="12.140625" style="25" customWidth="1"/>
    <col min="13829" max="13829" width="10.5703125" style="25" customWidth="1"/>
    <col min="13830" max="13830" width="13.42578125" style="25" customWidth="1"/>
    <col min="13831" max="13831" width="7.5703125" style="25" customWidth="1"/>
    <col min="13832" max="13832" width="6.5703125" style="25" customWidth="1"/>
    <col min="13833" max="13834" width="9.140625" style="25"/>
    <col min="13835" max="13835" width="9.28515625" style="25" customWidth="1"/>
    <col min="13836" max="14080" width="9.140625" style="25"/>
    <col min="14081" max="14081" width="10.140625" style="25" customWidth="1"/>
    <col min="14082" max="14084" width="12.140625" style="25" customWidth="1"/>
    <col min="14085" max="14085" width="10.5703125" style="25" customWidth="1"/>
    <col min="14086" max="14086" width="13.42578125" style="25" customWidth="1"/>
    <col min="14087" max="14087" width="7.5703125" style="25" customWidth="1"/>
    <col min="14088" max="14088" width="6.5703125" style="25" customWidth="1"/>
    <col min="14089" max="14090" width="9.140625" style="25"/>
    <col min="14091" max="14091" width="9.28515625" style="25" customWidth="1"/>
    <col min="14092" max="14336" width="9.140625" style="25"/>
    <col min="14337" max="14337" width="10.140625" style="25" customWidth="1"/>
    <col min="14338" max="14340" width="12.140625" style="25" customWidth="1"/>
    <col min="14341" max="14341" width="10.5703125" style="25" customWidth="1"/>
    <col min="14342" max="14342" width="13.42578125" style="25" customWidth="1"/>
    <col min="14343" max="14343" width="7.5703125" style="25" customWidth="1"/>
    <col min="14344" max="14344" width="6.5703125" style="25" customWidth="1"/>
    <col min="14345" max="14346" width="9.140625" style="25"/>
    <col min="14347" max="14347" width="9.28515625" style="25" customWidth="1"/>
    <col min="14348" max="14592" width="9.140625" style="25"/>
    <col min="14593" max="14593" width="10.140625" style="25" customWidth="1"/>
    <col min="14594" max="14596" width="12.140625" style="25" customWidth="1"/>
    <col min="14597" max="14597" width="10.5703125" style="25" customWidth="1"/>
    <col min="14598" max="14598" width="13.42578125" style="25" customWidth="1"/>
    <col min="14599" max="14599" width="7.5703125" style="25" customWidth="1"/>
    <col min="14600" max="14600" width="6.5703125" style="25" customWidth="1"/>
    <col min="14601" max="14602" width="9.140625" style="25"/>
    <col min="14603" max="14603" width="9.28515625" style="25" customWidth="1"/>
    <col min="14604" max="14848" width="9.140625" style="25"/>
    <col min="14849" max="14849" width="10.140625" style="25" customWidth="1"/>
    <col min="14850" max="14852" width="12.140625" style="25" customWidth="1"/>
    <col min="14853" max="14853" width="10.5703125" style="25" customWidth="1"/>
    <col min="14854" max="14854" width="13.42578125" style="25" customWidth="1"/>
    <col min="14855" max="14855" width="7.5703125" style="25" customWidth="1"/>
    <col min="14856" max="14856" width="6.5703125" style="25" customWidth="1"/>
    <col min="14857" max="14858" width="9.140625" style="25"/>
    <col min="14859" max="14859" width="9.28515625" style="25" customWidth="1"/>
    <col min="14860" max="15104" width="9.140625" style="25"/>
    <col min="15105" max="15105" width="10.140625" style="25" customWidth="1"/>
    <col min="15106" max="15108" width="12.140625" style="25" customWidth="1"/>
    <col min="15109" max="15109" width="10.5703125" style="25" customWidth="1"/>
    <col min="15110" max="15110" width="13.42578125" style="25" customWidth="1"/>
    <col min="15111" max="15111" width="7.5703125" style="25" customWidth="1"/>
    <col min="15112" max="15112" width="6.5703125" style="25" customWidth="1"/>
    <col min="15113" max="15114" width="9.140625" style="25"/>
    <col min="15115" max="15115" width="9.28515625" style="25" customWidth="1"/>
    <col min="15116" max="15360" width="9.140625" style="25"/>
    <col min="15361" max="15361" width="10.140625" style="25" customWidth="1"/>
    <col min="15362" max="15364" width="12.140625" style="25" customWidth="1"/>
    <col min="15365" max="15365" width="10.5703125" style="25" customWidth="1"/>
    <col min="15366" max="15366" width="13.42578125" style="25" customWidth="1"/>
    <col min="15367" max="15367" width="7.5703125" style="25" customWidth="1"/>
    <col min="15368" max="15368" width="6.5703125" style="25" customWidth="1"/>
    <col min="15369" max="15370" width="9.140625" style="25"/>
    <col min="15371" max="15371" width="9.28515625" style="25" customWidth="1"/>
    <col min="15372" max="15616" width="9.140625" style="25"/>
    <col min="15617" max="15617" width="10.140625" style="25" customWidth="1"/>
    <col min="15618" max="15620" width="12.140625" style="25" customWidth="1"/>
    <col min="15621" max="15621" width="10.5703125" style="25" customWidth="1"/>
    <col min="15622" max="15622" width="13.42578125" style="25" customWidth="1"/>
    <col min="15623" max="15623" width="7.5703125" style="25" customWidth="1"/>
    <col min="15624" max="15624" width="6.5703125" style="25" customWidth="1"/>
    <col min="15625" max="15626" width="9.140625" style="25"/>
    <col min="15627" max="15627" width="9.28515625" style="25" customWidth="1"/>
    <col min="15628" max="15872" width="9.140625" style="25"/>
    <col min="15873" max="15873" width="10.140625" style="25" customWidth="1"/>
    <col min="15874" max="15876" width="12.140625" style="25" customWidth="1"/>
    <col min="15877" max="15877" width="10.5703125" style="25" customWidth="1"/>
    <col min="15878" max="15878" width="13.42578125" style="25" customWidth="1"/>
    <col min="15879" max="15879" width="7.5703125" style="25" customWidth="1"/>
    <col min="15880" max="15880" width="6.5703125" style="25" customWidth="1"/>
    <col min="15881" max="15882" width="9.140625" style="25"/>
    <col min="15883" max="15883" width="9.28515625" style="25" customWidth="1"/>
    <col min="15884" max="16128" width="9.140625" style="25"/>
    <col min="16129" max="16129" width="10.140625" style="25" customWidth="1"/>
    <col min="16130" max="16132" width="12.140625" style="25" customWidth="1"/>
    <col min="16133" max="16133" width="10.5703125" style="25" customWidth="1"/>
    <col min="16134" max="16134" width="13.42578125" style="25" customWidth="1"/>
    <col min="16135" max="16135" width="7.5703125" style="25" customWidth="1"/>
    <col min="16136" max="16136" width="6.5703125" style="25" customWidth="1"/>
    <col min="16137" max="16138" width="9.140625" style="25"/>
    <col min="16139" max="16139" width="9.28515625" style="25" customWidth="1"/>
    <col min="16140" max="16384" width="9.140625" style="25"/>
  </cols>
  <sheetData>
    <row r="1" spans="1:12" ht="15.75" x14ac:dyDescent="0.25">
      <c r="A1" s="73" t="s">
        <v>172</v>
      </c>
    </row>
    <row r="2" spans="1:12" x14ac:dyDescent="0.2">
      <c r="A2" s="34" t="s">
        <v>293</v>
      </c>
    </row>
    <row r="3" spans="1:12" x14ac:dyDescent="0.2">
      <c r="A3" s="34" t="s">
        <v>294</v>
      </c>
    </row>
    <row r="4" spans="1:12" x14ac:dyDescent="0.2">
      <c r="A4" s="34" t="s">
        <v>295</v>
      </c>
    </row>
    <row r="5" spans="1:12" ht="18.75" x14ac:dyDescent="0.35">
      <c r="A5" s="75" t="s">
        <v>176</v>
      </c>
      <c r="F5" s="45" t="s">
        <v>296</v>
      </c>
    </row>
    <row r="6" spans="1:12" ht="19.5" thickBot="1" x14ac:dyDescent="0.4">
      <c r="A6" s="75" t="s">
        <v>178</v>
      </c>
    </row>
    <row r="7" spans="1:12" x14ac:dyDescent="0.2">
      <c r="A7" s="212" t="s">
        <v>297</v>
      </c>
      <c r="B7" s="213"/>
      <c r="C7" s="213"/>
      <c r="D7" s="213"/>
      <c r="E7" s="213"/>
      <c r="F7" s="104" t="s">
        <v>15</v>
      </c>
      <c r="G7" s="104" t="s">
        <v>17</v>
      </c>
      <c r="H7" s="104" t="s">
        <v>18</v>
      </c>
      <c r="I7" s="104" t="s">
        <v>19</v>
      </c>
      <c r="J7" s="104" t="s">
        <v>20</v>
      </c>
      <c r="K7" s="24"/>
      <c r="L7" s="24"/>
    </row>
    <row r="8" spans="1:12" ht="18.75" x14ac:dyDescent="0.35">
      <c r="A8" s="54" t="s">
        <v>298</v>
      </c>
      <c r="F8" s="106" t="s">
        <v>299</v>
      </c>
      <c r="G8" s="106">
        <v>3</v>
      </c>
      <c r="H8" s="106">
        <v>609</v>
      </c>
      <c r="I8" s="106">
        <v>203</v>
      </c>
      <c r="J8" s="106">
        <v>13</v>
      </c>
      <c r="K8" s="24"/>
      <c r="L8" s="24"/>
    </row>
    <row r="9" spans="1:12" ht="18.75" x14ac:dyDescent="0.35">
      <c r="A9" s="54" t="s">
        <v>300</v>
      </c>
      <c r="F9" s="106" t="s">
        <v>301</v>
      </c>
      <c r="G9" s="106">
        <v>3</v>
      </c>
      <c r="H9" s="106">
        <v>618</v>
      </c>
      <c r="I9" s="106">
        <v>206</v>
      </c>
      <c r="J9" s="106">
        <v>52</v>
      </c>
      <c r="K9" s="24"/>
      <c r="L9" s="24"/>
    </row>
    <row r="10" spans="1:12" x14ac:dyDescent="0.2">
      <c r="A10" s="214" t="s">
        <v>302</v>
      </c>
      <c r="B10" s="213"/>
      <c r="C10" s="213"/>
      <c r="D10" s="213"/>
      <c r="E10" s="213"/>
      <c r="F10" s="106" t="s">
        <v>303</v>
      </c>
      <c r="G10" s="106">
        <v>3</v>
      </c>
      <c r="H10" s="106">
        <v>597</v>
      </c>
      <c r="I10" s="106">
        <v>199</v>
      </c>
      <c r="J10" s="106">
        <v>63</v>
      </c>
      <c r="K10" s="24"/>
      <c r="L10" s="24"/>
    </row>
    <row r="11" spans="1:12" x14ac:dyDescent="0.2">
      <c r="B11" s="45" t="s">
        <v>180</v>
      </c>
      <c r="C11" s="45" t="s">
        <v>181</v>
      </c>
      <c r="D11" s="45" t="s">
        <v>182</v>
      </c>
      <c r="F11" s="106" t="s">
        <v>304</v>
      </c>
      <c r="G11" s="106">
        <v>3</v>
      </c>
      <c r="H11" s="106">
        <v>570</v>
      </c>
      <c r="I11" s="106">
        <v>190</v>
      </c>
      <c r="J11" s="106">
        <v>21</v>
      </c>
      <c r="K11" s="24"/>
      <c r="L11" s="24"/>
    </row>
    <row r="12" spans="1:12" x14ac:dyDescent="0.2">
      <c r="A12" s="45" t="s">
        <v>299</v>
      </c>
      <c r="B12" s="26">
        <v>200</v>
      </c>
      <c r="C12" s="26">
        <v>207</v>
      </c>
      <c r="D12" s="26">
        <v>202</v>
      </c>
      <c r="F12" s="106" t="s">
        <v>305</v>
      </c>
      <c r="G12" s="106">
        <v>3</v>
      </c>
      <c r="H12" s="106">
        <v>591</v>
      </c>
      <c r="I12" s="106">
        <v>197</v>
      </c>
      <c r="J12" s="106">
        <v>13</v>
      </c>
      <c r="K12" s="24"/>
      <c r="L12" s="24"/>
    </row>
    <row r="13" spans="1:12" x14ac:dyDescent="0.2">
      <c r="A13" s="45" t="s">
        <v>301</v>
      </c>
      <c r="B13" s="26">
        <v>208</v>
      </c>
      <c r="C13" s="26">
        <v>212</v>
      </c>
      <c r="D13" s="26">
        <v>198</v>
      </c>
      <c r="F13" s="106"/>
      <c r="G13" s="106"/>
      <c r="H13" s="106"/>
      <c r="I13" s="106"/>
      <c r="J13" s="106"/>
      <c r="K13" s="24"/>
      <c r="L13" s="24"/>
    </row>
    <row r="14" spans="1:12" x14ac:dyDescent="0.2">
      <c r="A14" s="45" t="s">
        <v>303</v>
      </c>
      <c r="B14" s="26">
        <v>202</v>
      </c>
      <c r="C14" s="26">
        <v>205</v>
      </c>
      <c r="D14" s="26">
        <v>190</v>
      </c>
      <c r="F14" s="24" t="s">
        <v>180</v>
      </c>
      <c r="G14" s="24">
        <v>5</v>
      </c>
      <c r="H14" s="24">
        <v>995</v>
      </c>
      <c r="I14" s="24">
        <v>199</v>
      </c>
      <c r="J14" s="24">
        <v>50</v>
      </c>
    </row>
    <row r="15" spans="1:12" x14ac:dyDescent="0.2">
      <c r="A15" s="45" t="s">
        <v>304</v>
      </c>
      <c r="B15" s="26">
        <v>189</v>
      </c>
      <c r="C15" s="26">
        <v>195</v>
      </c>
      <c r="D15" s="26">
        <v>186</v>
      </c>
      <c r="F15" s="24" t="s">
        <v>181</v>
      </c>
      <c r="G15" s="24">
        <v>5</v>
      </c>
      <c r="H15" s="24">
        <v>1020</v>
      </c>
      <c r="I15" s="24">
        <v>204</v>
      </c>
      <c r="J15" s="24">
        <v>41</v>
      </c>
    </row>
    <row r="16" spans="1:12" x14ac:dyDescent="0.2">
      <c r="A16" s="45" t="s">
        <v>305</v>
      </c>
      <c r="B16" s="26">
        <v>196</v>
      </c>
      <c r="C16" s="26">
        <v>201</v>
      </c>
      <c r="D16" s="26">
        <v>194</v>
      </c>
      <c r="F16" s="24" t="s">
        <v>182</v>
      </c>
      <c r="G16" s="24">
        <v>5</v>
      </c>
      <c r="H16" s="24">
        <v>970</v>
      </c>
      <c r="I16" s="24">
        <v>194</v>
      </c>
      <c r="J16" s="24">
        <v>40</v>
      </c>
    </row>
    <row r="18" spans="5:12" ht="13.5" thickBot="1" x14ac:dyDescent="0.25">
      <c r="F18" s="25" t="s">
        <v>21</v>
      </c>
      <c r="G18" s="24"/>
      <c r="H18" s="24"/>
      <c r="I18" s="24"/>
      <c r="J18" s="24"/>
      <c r="K18" s="24"/>
      <c r="L18" s="24"/>
    </row>
    <row r="19" spans="5:12" x14ac:dyDescent="0.2">
      <c r="F19" s="215" t="s">
        <v>22</v>
      </c>
      <c r="G19" s="104" t="s">
        <v>23</v>
      </c>
      <c r="H19" s="104" t="s">
        <v>24</v>
      </c>
      <c r="I19" s="104" t="s">
        <v>25</v>
      </c>
      <c r="J19" s="104" t="s">
        <v>26</v>
      </c>
      <c r="K19" s="104" t="s">
        <v>27</v>
      </c>
      <c r="L19" s="104" t="s">
        <v>28</v>
      </c>
    </row>
    <row r="20" spans="5:12" x14ac:dyDescent="0.2">
      <c r="E20" s="216" t="s">
        <v>306</v>
      </c>
      <c r="F20" s="217" t="s">
        <v>307</v>
      </c>
      <c r="G20" s="217">
        <v>450</v>
      </c>
      <c r="H20" s="217">
        <v>4</v>
      </c>
      <c r="I20" s="217">
        <v>112.5</v>
      </c>
      <c r="J20" s="217">
        <v>12.162162162162161</v>
      </c>
      <c r="K20" s="217">
        <v>1.764032441374818E-3</v>
      </c>
      <c r="L20" s="217">
        <v>3.8378533546399156</v>
      </c>
    </row>
    <row r="21" spans="5:12" x14ac:dyDescent="0.2">
      <c r="E21" s="218" t="s">
        <v>308</v>
      </c>
      <c r="F21" s="219" t="s">
        <v>309</v>
      </c>
      <c r="G21" s="219">
        <v>250</v>
      </c>
      <c r="H21" s="219">
        <v>2</v>
      </c>
      <c r="I21" s="219">
        <v>125</v>
      </c>
      <c r="J21" s="219">
        <v>13.513513513513514</v>
      </c>
      <c r="K21" s="219">
        <v>2.7211146350178505E-3</v>
      </c>
      <c r="L21" s="219">
        <v>4.4589701075720019</v>
      </c>
    </row>
    <row r="22" spans="5:12" x14ac:dyDescent="0.2">
      <c r="F22" s="106" t="s">
        <v>161</v>
      </c>
      <c r="G22" s="106">
        <v>74</v>
      </c>
      <c r="H22" s="106">
        <v>8</v>
      </c>
      <c r="I22" s="106">
        <v>9.25</v>
      </c>
      <c r="J22" s="106"/>
      <c r="K22" s="106"/>
      <c r="L22" s="106"/>
    </row>
    <row r="23" spans="5:12" x14ac:dyDescent="0.2">
      <c r="F23" s="106"/>
      <c r="G23" s="106"/>
      <c r="H23" s="106"/>
      <c r="I23" s="106"/>
      <c r="J23" s="106"/>
      <c r="K23" s="106"/>
      <c r="L23" s="106"/>
    </row>
    <row r="24" spans="5:12" ht="13.5" thickBot="1" x14ac:dyDescent="0.25">
      <c r="F24" s="108" t="s">
        <v>31</v>
      </c>
      <c r="G24" s="108">
        <v>774</v>
      </c>
      <c r="H24" s="108">
        <v>14</v>
      </c>
      <c r="I24" s="108"/>
      <c r="J24" s="108"/>
      <c r="K24" s="108"/>
      <c r="L24" s="108"/>
    </row>
  </sheetData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"/>
  <sheetViews>
    <sheetView workbookViewId="0">
      <selection activeCell="F14" sqref="F14"/>
    </sheetView>
  </sheetViews>
  <sheetFormatPr defaultRowHeight="15" x14ac:dyDescent="0.2"/>
  <cols>
    <col min="1" max="1" width="21.85546875" style="47" bestFit="1" customWidth="1"/>
    <col min="2" max="2" width="13.7109375" style="47" customWidth="1"/>
    <col min="3" max="3" width="20" style="47" customWidth="1"/>
    <col min="4" max="4" width="40.28515625" style="47" customWidth="1"/>
    <col min="5" max="5" width="30" style="47" customWidth="1"/>
    <col min="6" max="6" width="11.28515625" style="47" customWidth="1"/>
    <col min="7" max="7" width="14.7109375" style="47" bestFit="1" customWidth="1"/>
    <col min="8" max="256" width="9.140625" style="47"/>
    <col min="257" max="257" width="21.85546875" style="47" bestFit="1" customWidth="1"/>
    <col min="258" max="258" width="13.7109375" style="47" customWidth="1"/>
    <col min="259" max="259" width="20" style="47" customWidth="1"/>
    <col min="260" max="260" width="40.28515625" style="47" customWidth="1"/>
    <col min="261" max="261" width="30" style="47" customWidth="1"/>
    <col min="262" max="262" width="11.28515625" style="47" customWidth="1"/>
    <col min="263" max="263" width="14.7109375" style="47" bestFit="1" customWidth="1"/>
    <col min="264" max="512" width="9.140625" style="47"/>
    <col min="513" max="513" width="21.85546875" style="47" bestFit="1" customWidth="1"/>
    <col min="514" max="514" width="13.7109375" style="47" customWidth="1"/>
    <col min="515" max="515" width="20" style="47" customWidth="1"/>
    <col min="516" max="516" width="40.28515625" style="47" customWidth="1"/>
    <col min="517" max="517" width="30" style="47" customWidth="1"/>
    <col min="518" max="518" width="11.28515625" style="47" customWidth="1"/>
    <col min="519" max="519" width="14.7109375" style="47" bestFit="1" customWidth="1"/>
    <col min="520" max="768" width="9.140625" style="47"/>
    <col min="769" max="769" width="21.85546875" style="47" bestFit="1" customWidth="1"/>
    <col min="770" max="770" width="13.7109375" style="47" customWidth="1"/>
    <col min="771" max="771" width="20" style="47" customWidth="1"/>
    <col min="772" max="772" width="40.28515625" style="47" customWidth="1"/>
    <col min="773" max="773" width="30" style="47" customWidth="1"/>
    <col min="774" max="774" width="11.28515625" style="47" customWidth="1"/>
    <col min="775" max="775" width="14.7109375" style="47" bestFit="1" customWidth="1"/>
    <col min="776" max="1024" width="9.140625" style="47"/>
    <col min="1025" max="1025" width="21.85546875" style="47" bestFit="1" customWidth="1"/>
    <col min="1026" max="1026" width="13.7109375" style="47" customWidth="1"/>
    <col min="1027" max="1027" width="20" style="47" customWidth="1"/>
    <col min="1028" max="1028" width="40.28515625" style="47" customWidth="1"/>
    <col min="1029" max="1029" width="30" style="47" customWidth="1"/>
    <col min="1030" max="1030" width="11.28515625" style="47" customWidth="1"/>
    <col min="1031" max="1031" width="14.7109375" style="47" bestFit="1" customWidth="1"/>
    <col min="1032" max="1280" width="9.140625" style="47"/>
    <col min="1281" max="1281" width="21.85546875" style="47" bestFit="1" customWidth="1"/>
    <col min="1282" max="1282" width="13.7109375" style="47" customWidth="1"/>
    <col min="1283" max="1283" width="20" style="47" customWidth="1"/>
    <col min="1284" max="1284" width="40.28515625" style="47" customWidth="1"/>
    <col min="1285" max="1285" width="30" style="47" customWidth="1"/>
    <col min="1286" max="1286" width="11.28515625" style="47" customWidth="1"/>
    <col min="1287" max="1287" width="14.7109375" style="47" bestFit="1" customWidth="1"/>
    <col min="1288" max="1536" width="9.140625" style="47"/>
    <col min="1537" max="1537" width="21.85546875" style="47" bestFit="1" customWidth="1"/>
    <col min="1538" max="1538" width="13.7109375" style="47" customWidth="1"/>
    <col min="1539" max="1539" width="20" style="47" customWidth="1"/>
    <col min="1540" max="1540" width="40.28515625" style="47" customWidth="1"/>
    <col min="1541" max="1541" width="30" style="47" customWidth="1"/>
    <col min="1542" max="1542" width="11.28515625" style="47" customWidth="1"/>
    <col min="1543" max="1543" width="14.7109375" style="47" bestFit="1" customWidth="1"/>
    <col min="1544" max="1792" width="9.140625" style="47"/>
    <col min="1793" max="1793" width="21.85546875" style="47" bestFit="1" customWidth="1"/>
    <col min="1794" max="1794" width="13.7109375" style="47" customWidth="1"/>
    <col min="1795" max="1795" width="20" style="47" customWidth="1"/>
    <col min="1796" max="1796" width="40.28515625" style="47" customWidth="1"/>
    <col min="1797" max="1797" width="30" style="47" customWidth="1"/>
    <col min="1798" max="1798" width="11.28515625" style="47" customWidth="1"/>
    <col min="1799" max="1799" width="14.7109375" style="47" bestFit="1" customWidth="1"/>
    <col min="1800" max="2048" width="9.140625" style="47"/>
    <col min="2049" max="2049" width="21.85546875" style="47" bestFit="1" customWidth="1"/>
    <col min="2050" max="2050" width="13.7109375" style="47" customWidth="1"/>
    <col min="2051" max="2051" width="20" style="47" customWidth="1"/>
    <col min="2052" max="2052" width="40.28515625" style="47" customWidth="1"/>
    <col min="2053" max="2053" width="30" style="47" customWidth="1"/>
    <col min="2054" max="2054" width="11.28515625" style="47" customWidth="1"/>
    <col min="2055" max="2055" width="14.7109375" style="47" bestFit="1" customWidth="1"/>
    <col min="2056" max="2304" width="9.140625" style="47"/>
    <col min="2305" max="2305" width="21.85546875" style="47" bestFit="1" customWidth="1"/>
    <col min="2306" max="2306" width="13.7109375" style="47" customWidth="1"/>
    <col min="2307" max="2307" width="20" style="47" customWidth="1"/>
    <col min="2308" max="2308" width="40.28515625" style="47" customWidth="1"/>
    <col min="2309" max="2309" width="30" style="47" customWidth="1"/>
    <col min="2310" max="2310" width="11.28515625" style="47" customWidth="1"/>
    <col min="2311" max="2311" width="14.7109375" style="47" bestFit="1" customWidth="1"/>
    <col min="2312" max="2560" width="9.140625" style="47"/>
    <col min="2561" max="2561" width="21.85546875" style="47" bestFit="1" customWidth="1"/>
    <col min="2562" max="2562" width="13.7109375" style="47" customWidth="1"/>
    <col min="2563" max="2563" width="20" style="47" customWidth="1"/>
    <col min="2564" max="2564" width="40.28515625" style="47" customWidth="1"/>
    <col min="2565" max="2565" width="30" style="47" customWidth="1"/>
    <col min="2566" max="2566" width="11.28515625" style="47" customWidth="1"/>
    <col min="2567" max="2567" width="14.7109375" style="47" bestFit="1" customWidth="1"/>
    <col min="2568" max="2816" width="9.140625" style="47"/>
    <col min="2817" max="2817" width="21.85546875" style="47" bestFit="1" customWidth="1"/>
    <col min="2818" max="2818" width="13.7109375" style="47" customWidth="1"/>
    <col min="2819" max="2819" width="20" style="47" customWidth="1"/>
    <col min="2820" max="2820" width="40.28515625" style="47" customWidth="1"/>
    <col min="2821" max="2821" width="30" style="47" customWidth="1"/>
    <col min="2822" max="2822" width="11.28515625" style="47" customWidth="1"/>
    <col min="2823" max="2823" width="14.7109375" style="47" bestFit="1" customWidth="1"/>
    <col min="2824" max="3072" width="9.140625" style="47"/>
    <col min="3073" max="3073" width="21.85546875" style="47" bestFit="1" customWidth="1"/>
    <col min="3074" max="3074" width="13.7109375" style="47" customWidth="1"/>
    <col min="3075" max="3075" width="20" style="47" customWidth="1"/>
    <col min="3076" max="3076" width="40.28515625" style="47" customWidth="1"/>
    <col min="3077" max="3077" width="30" style="47" customWidth="1"/>
    <col min="3078" max="3078" width="11.28515625" style="47" customWidth="1"/>
    <col min="3079" max="3079" width="14.7109375" style="47" bestFit="1" customWidth="1"/>
    <col min="3080" max="3328" width="9.140625" style="47"/>
    <col min="3329" max="3329" width="21.85546875" style="47" bestFit="1" customWidth="1"/>
    <col min="3330" max="3330" width="13.7109375" style="47" customWidth="1"/>
    <col min="3331" max="3331" width="20" style="47" customWidth="1"/>
    <col min="3332" max="3332" width="40.28515625" style="47" customWidth="1"/>
    <col min="3333" max="3333" width="30" style="47" customWidth="1"/>
    <col min="3334" max="3334" width="11.28515625" style="47" customWidth="1"/>
    <col min="3335" max="3335" width="14.7109375" style="47" bestFit="1" customWidth="1"/>
    <col min="3336" max="3584" width="9.140625" style="47"/>
    <col min="3585" max="3585" width="21.85546875" style="47" bestFit="1" customWidth="1"/>
    <col min="3586" max="3586" width="13.7109375" style="47" customWidth="1"/>
    <col min="3587" max="3587" width="20" style="47" customWidth="1"/>
    <col min="3588" max="3588" width="40.28515625" style="47" customWidth="1"/>
    <col min="3589" max="3589" width="30" style="47" customWidth="1"/>
    <col min="3590" max="3590" width="11.28515625" style="47" customWidth="1"/>
    <col min="3591" max="3591" width="14.7109375" style="47" bestFit="1" customWidth="1"/>
    <col min="3592" max="3840" width="9.140625" style="47"/>
    <col min="3841" max="3841" width="21.85546875" style="47" bestFit="1" customWidth="1"/>
    <col min="3842" max="3842" width="13.7109375" style="47" customWidth="1"/>
    <col min="3843" max="3843" width="20" style="47" customWidth="1"/>
    <col min="3844" max="3844" width="40.28515625" style="47" customWidth="1"/>
    <col min="3845" max="3845" width="30" style="47" customWidth="1"/>
    <col min="3846" max="3846" width="11.28515625" style="47" customWidth="1"/>
    <col min="3847" max="3847" width="14.7109375" style="47" bestFit="1" customWidth="1"/>
    <col min="3848" max="4096" width="9.140625" style="47"/>
    <col min="4097" max="4097" width="21.85546875" style="47" bestFit="1" customWidth="1"/>
    <col min="4098" max="4098" width="13.7109375" style="47" customWidth="1"/>
    <col min="4099" max="4099" width="20" style="47" customWidth="1"/>
    <col min="4100" max="4100" width="40.28515625" style="47" customWidth="1"/>
    <col min="4101" max="4101" width="30" style="47" customWidth="1"/>
    <col min="4102" max="4102" width="11.28515625" style="47" customWidth="1"/>
    <col min="4103" max="4103" width="14.7109375" style="47" bestFit="1" customWidth="1"/>
    <col min="4104" max="4352" width="9.140625" style="47"/>
    <col min="4353" max="4353" width="21.85546875" style="47" bestFit="1" customWidth="1"/>
    <col min="4354" max="4354" width="13.7109375" style="47" customWidth="1"/>
    <col min="4355" max="4355" width="20" style="47" customWidth="1"/>
    <col min="4356" max="4356" width="40.28515625" style="47" customWidth="1"/>
    <col min="4357" max="4357" width="30" style="47" customWidth="1"/>
    <col min="4358" max="4358" width="11.28515625" style="47" customWidth="1"/>
    <col min="4359" max="4359" width="14.7109375" style="47" bestFit="1" customWidth="1"/>
    <col min="4360" max="4608" width="9.140625" style="47"/>
    <col min="4609" max="4609" width="21.85546875" style="47" bestFit="1" customWidth="1"/>
    <col min="4610" max="4610" width="13.7109375" style="47" customWidth="1"/>
    <col min="4611" max="4611" width="20" style="47" customWidth="1"/>
    <col min="4612" max="4612" width="40.28515625" style="47" customWidth="1"/>
    <col min="4613" max="4613" width="30" style="47" customWidth="1"/>
    <col min="4614" max="4614" width="11.28515625" style="47" customWidth="1"/>
    <col min="4615" max="4615" width="14.7109375" style="47" bestFit="1" customWidth="1"/>
    <col min="4616" max="4864" width="9.140625" style="47"/>
    <col min="4865" max="4865" width="21.85546875" style="47" bestFit="1" customWidth="1"/>
    <col min="4866" max="4866" width="13.7109375" style="47" customWidth="1"/>
    <col min="4867" max="4867" width="20" style="47" customWidth="1"/>
    <col min="4868" max="4868" width="40.28515625" style="47" customWidth="1"/>
    <col min="4869" max="4869" width="30" style="47" customWidth="1"/>
    <col min="4870" max="4870" width="11.28515625" style="47" customWidth="1"/>
    <col min="4871" max="4871" width="14.7109375" style="47" bestFit="1" customWidth="1"/>
    <col min="4872" max="5120" width="9.140625" style="47"/>
    <col min="5121" max="5121" width="21.85546875" style="47" bestFit="1" customWidth="1"/>
    <col min="5122" max="5122" width="13.7109375" style="47" customWidth="1"/>
    <col min="5123" max="5123" width="20" style="47" customWidth="1"/>
    <col min="5124" max="5124" width="40.28515625" style="47" customWidth="1"/>
    <col min="5125" max="5125" width="30" style="47" customWidth="1"/>
    <col min="5126" max="5126" width="11.28515625" style="47" customWidth="1"/>
    <col min="5127" max="5127" width="14.7109375" style="47" bestFit="1" customWidth="1"/>
    <col min="5128" max="5376" width="9.140625" style="47"/>
    <col min="5377" max="5377" width="21.85546875" style="47" bestFit="1" customWidth="1"/>
    <col min="5378" max="5378" width="13.7109375" style="47" customWidth="1"/>
    <col min="5379" max="5379" width="20" style="47" customWidth="1"/>
    <col min="5380" max="5380" width="40.28515625" style="47" customWidth="1"/>
    <col min="5381" max="5381" width="30" style="47" customWidth="1"/>
    <col min="5382" max="5382" width="11.28515625" style="47" customWidth="1"/>
    <col min="5383" max="5383" width="14.7109375" style="47" bestFit="1" customWidth="1"/>
    <col min="5384" max="5632" width="9.140625" style="47"/>
    <col min="5633" max="5633" width="21.85546875" style="47" bestFit="1" customWidth="1"/>
    <col min="5634" max="5634" width="13.7109375" style="47" customWidth="1"/>
    <col min="5635" max="5635" width="20" style="47" customWidth="1"/>
    <col min="5636" max="5636" width="40.28515625" style="47" customWidth="1"/>
    <col min="5637" max="5637" width="30" style="47" customWidth="1"/>
    <col min="5638" max="5638" width="11.28515625" style="47" customWidth="1"/>
    <col min="5639" max="5639" width="14.7109375" style="47" bestFit="1" customWidth="1"/>
    <col min="5640" max="5888" width="9.140625" style="47"/>
    <col min="5889" max="5889" width="21.85546875" style="47" bestFit="1" customWidth="1"/>
    <col min="5890" max="5890" width="13.7109375" style="47" customWidth="1"/>
    <col min="5891" max="5891" width="20" style="47" customWidth="1"/>
    <col min="5892" max="5892" width="40.28515625" style="47" customWidth="1"/>
    <col min="5893" max="5893" width="30" style="47" customWidth="1"/>
    <col min="5894" max="5894" width="11.28515625" style="47" customWidth="1"/>
    <col min="5895" max="5895" width="14.7109375" style="47" bestFit="1" customWidth="1"/>
    <col min="5896" max="6144" width="9.140625" style="47"/>
    <col min="6145" max="6145" width="21.85546875" style="47" bestFit="1" customWidth="1"/>
    <col min="6146" max="6146" width="13.7109375" style="47" customWidth="1"/>
    <col min="6147" max="6147" width="20" style="47" customWidth="1"/>
    <col min="6148" max="6148" width="40.28515625" style="47" customWidth="1"/>
    <col min="6149" max="6149" width="30" style="47" customWidth="1"/>
    <col min="6150" max="6150" width="11.28515625" style="47" customWidth="1"/>
    <col min="6151" max="6151" width="14.7109375" style="47" bestFit="1" customWidth="1"/>
    <col min="6152" max="6400" width="9.140625" style="47"/>
    <col min="6401" max="6401" width="21.85546875" style="47" bestFit="1" customWidth="1"/>
    <col min="6402" max="6402" width="13.7109375" style="47" customWidth="1"/>
    <col min="6403" max="6403" width="20" style="47" customWidth="1"/>
    <col min="6404" max="6404" width="40.28515625" style="47" customWidth="1"/>
    <col min="6405" max="6405" width="30" style="47" customWidth="1"/>
    <col min="6406" max="6406" width="11.28515625" style="47" customWidth="1"/>
    <col min="6407" max="6407" width="14.7109375" style="47" bestFit="1" customWidth="1"/>
    <col min="6408" max="6656" width="9.140625" style="47"/>
    <col min="6657" max="6657" width="21.85546875" style="47" bestFit="1" customWidth="1"/>
    <col min="6658" max="6658" width="13.7109375" style="47" customWidth="1"/>
    <col min="6659" max="6659" width="20" style="47" customWidth="1"/>
    <col min="6660" max="6660" width="40.28515625" style="47" customWidth="1"/>
    <col min="6661" max="6661" width="30" style="47" customWidth="1"/>
    <col min="6662" max="6662" width="11.28515625" style="47" customWidth="1"/>
    <col min="6663" max="6663" width="14.7109375" style="47" bestFit="1" customWidth="1"/>
    <col min="6664" max="6912" width="9.140625" style="47"/>
    <col min="6913" max="6913" width="21.85546875" style="47" bestFit="1" customWidth="1"/>
    <col min="6914" max="6914" width="13.7109375" style="47" customWidth="1"/>
    <col min="6915" max="6915" width="20" style="47" customWidth="1"/>
    <col min="6916" max="6916" width="40.28515625" style="47" customWidth="1"/>
    <col min="6917" max="6917" width="30" style="47" customWidth="1"/>
    <col min="6918" max="6918" width="11.28515625" style="47" customWidth="1"/>
    <col min="6919" max="6919" width="14.7109375" style="47" bestFit="1" customWidth="1"/>
    <col min="6920" max="7168" width="9.140625" style="47"/>
    <col min="7169" max="7169" width="21.85546875" style="47" bestFit="1" customWidth="1"/>
    <col min="7170" max="7170" width="13.7109375" style="47" customWidth="1"/>
    <col min="7171" max="7171" width="20" style="47" customWidth="1"/>
    <col min="7172" max="7172" width="40.28515625" style="47" customWidth="1"/>
    <col min="7173" max="7173" width="30" style="47" customWidth="1"/>
    <col min="7174" max="7174" width="11.28515625" style="47" customWidth="1"/>
    <col min="7175" max="7175" width="14.7109375" style="47" bestFit="1" customWidth="1"/>
    <col min="7176" max="7424" width="9.140625" style="47"/>
    <col min="7425" max="7425" width="21.85546875" style="47" bestFit="1" customWidth="1"/>
    <col min="7426" max="7426" width="13.7109375" style="47" customWidth="1"/>
    <col min="7427" max="7427" width="20" style="47" customWidth="1"/>
    <col min="7428" max="7428" width="40.28515625" style="47" customWidth="1"/>
    <col min="7429" max="7429" width="30" style="47" customWidth="1"/>
    <col min="7430" max="7430" width="11.28515625" style="47" customWidth="1"/>
    <col min="7431" max="7431" width="14.7109375" style="47" bestFit="1" customWidth="1"/>
    <col min="7432" max="7680" width="9.140625" style="47"/>
    <col min="7681" max="7681" width="21.85546875" style="47" bestFit="1" customWidth="1"/>
    <col min="7682" max="7682" width="13.7109375" style="47" customWidth="1"/>
    <col min="7683" max="7683" width="20" style="47" customWidth="1"/>
    <col min="7684" max="7684" width="40.28515625" style="47" customWidth="1"/>
    <col min="7685" max="7685" width="30" style="47" customWidth="1"/>
    <col min="7686" max="7686" width="11.28515625" style="47" customWidth="1"/>
    <col min="7687" max="7687" width="14.7109375" style="47" bestFit="1" customWidth="1"/>
    <col min="7688" max="7936" width="9.140625" style="47"/>
    <col min="7937" max="7937" width="21.85546875" style="47" bestFit="1" customWidth="1"/>
    <col min="7938" max="7938" width="13.7109375" style="47" customWidth="1"/>
    <col min="7939" max="7939" width="20" style="47" customWidth="1"/>
    <col min="7940" max="7940" width="40.28515625" style="47" customWidth="1"/>
    <col min="7941" max="7941" width="30" style="47" customWidth="1"/>
    <col min="7942" max="7942" width="11.28515625" style="47" customWidth="1"/>
    <col min="7943" max="7943" width="14.7109375" style="47" bestFit="1" customWidth="1"/>
    <col min="7944" max="8192" width="9.140625" style="47"/>
    <col min="8193" max="8193" width="21.85546875" style="47" bestFit="1" customWidth="1"/>
    <col min="8194" max="8194" width="13.7109375" style="47" customWidth="1"/>
    <col min="8195" max="8195" width="20" style="47" customWidth="1"/>
    <col min="8196" max="8196" width="40.28515625" style="47" customWidth="1"/>
    <col min="8197" max="8197" width="30" style="47" customWidth="1"/>
    <col min="8198" max="8198" width="11.28515625" style="47" customWidth="1"/>
    <col min="8199" max="8199" width="14.7109375" style="47" bestFit="1" customWidth="1"/>
    <col min="8200" max="8448" width="9.140625" style="47"/>
    <col min="8449" max="8449" width="21.85546875" style="47" bestFit="1" customWidth="1"/>
    <col min="8450" max="8450" width="13.7109375" style="47" customWidth="1"/>
    <col min="8451" max="8451" width="20" style="47" customWidth="1"/>
    <col min="8452" max="8452" width="40.28515625" style="47" customWidth="1"/>
    <col min="8453" max="8453" width="30" style="47" customWidth="1"/>
    <col min="8454" max="8454" width="11.28515625" style="47" customWidth="1"/>
    <col min="8455" max="8455" width="14.7109375" style="47" bestFit="1" customWidth="1"/>
    <col min="8456" max="8704" width="9.140625" style="47"/>
    <col min="8705" max="8705" width="21.85546875" style="47" bestFit="1" customWidth="1"/>
    <col min="8706" max="8706" width="13.7109375" style="47" customWidth="1"/>
    <col min="8707" max="8707" width="20" style="47" customWidth="1"/>
    <col min="8708" max="8708" width="40.28515625" style="47" customWidth="1"/>
    <col min="8709" max="8709" width="30" style="47" customWidth="1"/>
    <col min="8710" max="8710" width="11.28515625" style="47" customWidth="1"/>
    <col min="8711" max="8711" width="14.7109375" style="47" bestFit="1" customWidth="1"/>
    <col min="8712" max="8960" width="9.140625" style="47"/>
    <col min="8961" max="8961" width="21.85546875" style="47" bestFit="1" customWidth="1"/>
    <col min="8962" max="8962" width="13.7109375" style="47" customWidth="1"/>
    <col min="8963" max="8963" width="20" style="47" customWidth="1"/>
    <col min="8964" max="8964" width="40.28515625" style="47" customWidth="1"/>
    <col min="8965" max="8965" width="30" style="47" customWidth="1"/>
    <col min="8966" max="8966" width="11.28515625" style="47" customWidth="1"/>
    <col min="8967" max="8967" width="14.7109375" style="47" bestFit="1" customWidth="1"/>
    <col min="8968" max="9216" width="9.140625" style="47"/>
    <col min="9217" max="9217" width="21.85546875" style="47" bestFit="1" customWidth="1"/>
    <col min="9218" max="9218" width="13.7109375" style="47" customWidth="1"/>
    <col min="9219" max="9219" width="20" style="47" customWidth="1"/>
    <col min="9220" max="9220" width="40.28515625" style="47" customWidth="1"/>
    <col min="9221" max="9221" width="30" style="47" customWidth="1"/>
    <col min="9222" max="9222" width="11.28515625" style="47" customWidth="1"/>
    <col min="9223" max="9223" width="14.7109375" style="47" bestFit="1" customWidth="1"/>
    <col min="9224" max="9472" width="9.140625" style="47"/>
    <col min="9473" max="9473" width="21.85546875" style="47" bestFit="1" customWidth="1"/>
    <col min="9474" max="9474" width="13.7109375" style="47" customWidth="1"/>
    <col min="9475" max="9475" width="20" style="47" customWidth="1"/>
    <col min="9476" max="9476" width="40.28515625" style="47" customWidth="1"/>
    <col min="9477" max="9477" width="30" style="47" customWidth="1"/>
    <col min="9478" max="9478" width="11.28515625" style="47" customWidth="1"/>
    <col min="9479" max="9479" width="14.7109375" style="47" bestFit="1" customWidth="1"/>
    <col min="9480" max="9728" width="9.140625" style="47"/>
    <col min="9729" max="9729" width="21.85546875" style="47" bestFit="1" customWidth="1"/>
    <col min="9730" max="9730" width="13.7109375" style="47" customWidth="1"/>
    <col min="9731" max="9731" width="20" style="47" customWidth="1"/>
    <col min="9732" max="9732" width="40.28515625" style="47" customWidth="1"/>
    <col min="9733" max="9733" width="30" style="47" customWidth="1"/>
    <col min="9734" max="9734" width="11.28515625" style="47" customWidth="1"/>
    <col min="9735" max="9735" width="14.7109375" style="47" bestFit="1" customWidth="1"/>
    <col min="9736" max="9984" width="9.140625" style="47"/>
    <col min="9985" max="9985" width="21.85546875" style="47" bestFit="1" customWidth="1"/>
    <col min="9986" max="9986" width="13.7109375" style="47" customWidth="1"/>
    <col min="9987" max="9987" width="20" style="47" customWidth="1"/>
    <col min="9988" max="9988" width="40.28515625" style="47" customWidth="1"/>
    <col min="9989" max="9989" width="30" style="47" customWidth="1"/>
    <col min="9990" max="9990" width="11.28515625" style="47" customWidth="1"/>
    <col min="9991" max="9991" width="14.7109375" style="47" bestFit="1" customWidth="1"/>
    <col min="9992" max="10240" width="9.140625" style="47"/>
    <col min="10241" max="10241" width="21.85546875" style="47" bestFit="1" customWidth="1"/>
    <col min="10242" max="10242" width="13.7109375" style="47" customWidth="1"/>
    <col min="10243" max="10243" width="20" style="47" customWidth="1"/>
    <col min="10244" max="10244" width="40.28515625" style="47" customWidth="1"/>
    <col min="10245" max="10245" width="30" style="47" customWidth="1"/>
    <col min="10246" max="10246" width="11.28515625" style="47" customWidth="1"/>
    <col min="10247" max="10247" width="14.7109375" style="47" bestFit="1" customWidth="1"/>
    <col min="10248" max="10496" width="9.140625" style="47"/>
    <col min="10497" max="10497" width="21.85546875" style="47" bestFit="1" customWidth="1"/>
    <col min="10498" max="10498" width="13.7109375" style="47" customWidth="1"/>
    <col min="10499" max="10499" width="20" style="47" customWidth="1"/>
    <col min="10500" max="10500" width="40.28515625" style="47" customWidth="1"/>
    <col min="10501" max="10501" width="30" style="47" customWidth="1"/>
    <col min="10502" max="10502" width="11.28515625" style="47" customWidth="1"/>
    <col min="10503" max="10503" width="14.7109375" style="47" bestFit="1" customWidth="1"/>
    <col min="10504" max="10752" width="9.140625" style="47"/>
    <col min="10753" max="10753" width="21.85546875" style="47" bestFit="1" customWidth="1"/>
    <col min="10754" max="10754" width="13.7109375" style="47" customWidth="1"/>
    <col min="10755" max="10755" width="20" style="47" customWidth="1"/>
    <col min="10756" max="10756" width="40.28515625" style="47" customWidth="1"/>
    <col min="10757" max="10757" width="30" style="47" customWidth="1"/>
    <col min="10758" max="10758" width="11.28515625" style="47" customWidth="1"/>
    <col min="10759" max="10759" width="14.7109375" style="47" bestFit="1" customWidth="1"/>
    <col min="10760" max="11008" width="9.140625" style="47"/>
    <col min="11009" max="11009" width="21.85546875" style="47" bestFit="1" customWidth="1"/>
    <col min="11010" max="11010" width="13.7109375" style="47" customWidth="1"/>
    <col min="11011" max="11011" width="20" style="47" customWidth="1"/>
    <col min="11012" max="11012" width="40.28515625" style="47" customWidth="1"/>
    <col min="11013" max="11013" width="30" style="47" customWidth="1"/>
    <col min="11014" max="11014" width="11.28515625" style="47" customWidth="1"/>
    <col min="11015" max="11015" width="14.7109375" style="47" bestFit="1" customWidth="1"/>
    <col min="11016" max="11264" width="9.140625" style="47"/>
    <col min="11265" max="11265" width="21.85546875" style="47" bestFit="1" customWidth="1"/>
    <col min="11266" max="11266" width="13.7109375" style="47" customWidth="1"/>
    <col min="11267" max="11267" width="20" style="47" customWidth="1"/>
    <col min="11268" max="11268" width="40.28515625" style="47" customWidth="1"/>
    <col min="11269" max="11269" width="30" style="47" customWidth="1"/>
    <col min="11270" max="11270" width="11.28515625" style="47" customWidth="1"/>
    <col min="11271" max="11271" width="14.7109375" style="47" bestFit="1" customWidth="1"/>
    <col min="11272" max="11520" width="9.140625" style="47"/>
    <col min="11521" max="11521" width="21.85546875" style="47" bestFit="1" customWidth="1"/>
    <col min="11522" max="11522" width="13.7109375" style="47" customWidth="1"/>
    <col min="11523" max="11523" width="20" style="47" customWidth="1"/>
    <col min="11524" max="11524" width="40.28515625" style="47" customWidth="1"/>
    <col min="11525" max="11525" width="30" style="47" customWidth="1"/>
    <col min="11526" max="11526" width="11.28515625" style="47" customWidth="1"/>
    <col min="11527" max="11527" width="14.7109375" style="47" bestFit="1" customWidth="1"/>
    <col min="11528" max="11776" width="9.140625" style="47"/>
    <col min="11777" max="11777" width="21.85546875" style="47" bestFit="1" customWidth="1"/>
    <col min="11778" max="11778" width="13.7109375" style="47" customWidth="1"/>
    <col min="11779" max="11779" width="20" style="47" customWidth="1"/>
    <col min="11780" max="11780" width="40.28515625" style="47" customWidth="1"/>
    <col min="11781" max="11781" width="30" style="47" customWidth="1"/>
    <col min="11782" max="11782" width="11.28515625" style="47" customWidth="1"/>
    <col min="11783" max="11783" width="14.7109375" style="47" bestFit="1" customWidth="1"/>
    <col min="11784" max="12032" width="9.140625" style="47"/>
    <col min="12033" max="12033" width="21.85546875" style="47" bestFit="1" customWidth="1"/>
    <col min="12034" max="12034" width="13.7109375" style="47" customWidth="1"/>
    <col min="12035" max="12035" width="20" style="47" customWidth="1"/>
    <col min="12036" max="12036" width="40.28515625" style="47" customWidth="1"/>
    <col min="12037" max="12037" width="30" style="47" customWidth="1"/>
    <col min="12038" max="12038" width="11.28515625" style="47" customWidth="1"/>
    <col min="12039" max="12039" width="14.7109375" style="47" bestFit="1" customWidth="1"/>
    <col min="12040" max="12288" width="9.140625" style="47"/>
    <col min="12289" max="12289" width="21.85546875" style="47" bestFit="1" customWidth="1"/>
    <col min="12290" max="12290" width="13.7109375" style="47" customWidth="1"/>
    <col min="12291" max="12291" width="20" style="47" customWidth="1"/>
    <col min="12292" max="12292" width="40.28515625" style="47" customWidth="1"/>
    <col min="12293" max="12293" width="30" style="47" customWidth="1"/>
    <col min="12294" max="12294" width="11.28515625" style="47" customWidth="1"/>
    <col min="12295" max="12295" width="14.7109375" style="47" bestFit="1" customWidth="1"/>
    <col min="12296" max="12544" width="9.140625" style="47"/>
    <col min="12545" max="12545" width="21.85546875" style="47" bestFit="1" customWidth="1"/>
    <col min="12546" max="12546" width="13.7109375" style="47" customWidth="1"/>
    <col min="12547" max="12547" width="20" style="47" customWidth="1"/>
    <col min="12548" max="12548" width="40.28515625" style="47" customWidth="1"/>
    <col min="12549" max="12549" width="30" style="47" customWidth="1"/>
    <col min="12550" max="12550" width="11.28515625" style="47" customWidth="1"/>
    <col min="12551" max="12551" width="14.7109375" style="47" bestFit="1" customWidth="1"/>
    <col min="12552" max="12800" width="9.140625" style="47"/>
    <col min="12801" max="12801" width="21.85546875" style="47" bestFit="1" customWidth="1"/>
    <col min="12802" max="12802" width="13.7109375" style="47" customWidth="1"/>
    <col min="12803" max="12803" width="20" style="47" customWidth="1"/>
    <col min="12804" max="12804" width="40.28515625" style="47" customWidth="1"/>
    <col min="12805" max="12805" width="30" style="47" customWidth="1"/>
    <col min="12806" max="12806" width="11.28515625" style="47" customWidth="1"/>
    <col min="12807" max="12807" width="14.7109375" style="47" bestFit="1" customWidth="1"/>
    <col min="12808" max="13056" width="9.140625" style="47"/>
    <col min="13057" max="13057" width="21.85546875" style="47" bestFit="1" customWidth="1"/>
    <col min="13058" max="13058" width="13.7109375" style="47" customWidth="1"/>
    <col min="13059" max="13059" width="20" style="47" customWidth="1"/>
    <col min="13060" max="13060" width="40.28515625" style="47" customWidth="1"/>
    <col min="13061" max="13061" width="30" style="47" customWidth="1"/>
    <col min="13062" max="13062" width="11.28515625" style="47" customWidth="1"/>
    <col min="13063" max="13063" width="14.7109375" style="47" bestFit="1" customWidth="1"/>
    <col min="13064" max="13312" width="9.140625" style="47"/>
    <col min="13313" max="13313" width="21.85546875" style="47" bestFit="1" customWidth="1"/>
    <col min="13314" max="13314" width="13.7109375" style="47" customWidth="1"/>
    <col min="13315" max="13315" width="20" style="47" customWidth="1"/>
    <col min="13316" max="13316" width="40.28515625" style="47" customWidth="1"/>
    <col min="13317" max="13317" width="30" style="47" customWidth="1"/>
    <col min="13318" max="13318" width="11.28515625" style="47" customWidth="1"/>
    <col min="13319" max="13319" width="14.7109375" style="47" bestFit="1" customWidth="1"/>
    <col min="13320" max="13568" width="9.140625" style="47"/>
    <col min="13569" max="13569" width="21.85546875" style="47" bestFit="1" customWidth="1"/>
    <col min="13570" max="13570" width="13.7109375" style="47" customWidth="1"/>
    <col min="13571" max="13571" width="20" style="47" customWidth="1"/>
    <col min="13572" max="13572" width="40.28515625" style="47" customWidth="1"/>
    <col min="13573" max="13573" width="30" style="47" customWidth="1"/>
    <col min="13574" max="13574" width="11.28515625" style="47" customWidth="1"/>
    <col min="13575" max="13575" width="14.7109375" style="47" bestFit="1" customWidth="1"/>
    <col min="13576" max="13824" width="9.140625" style="47"/>
    <col min="13825" max="13825" width="21.85546875" style="47" bestFit="1" customWidth="1"/>
    <col min="13826" max="13826" width="13.7109375" style="47" customWidth="1"/>
    <col min="13827" max="13827" width="20" style="47" customWidth="1"/>
    <col min="13828" max="13828" width="40.28515625" style="47" customWidth="1"/>
    <col min="13829" max="13829" width="30" style="47" customWidth="1"/>
    <col min="13830" max="13830" width="11.28515625" style="47" customWidth="1"/>
    <col min="13831" max="13831" width="14.7109375" style="47" bestFit="1" customWidth="1"/>
    <col min="13832" max="14080" width="9.140625" style="47"/>
    <col min="14081" max="14081" width="21.85546875" style="47" bestFit="1" customWidth="1"/>
    <col min="14082" max="14082" width="13.7109375" style="47" customWidth="1"/>
    <col min="14083" max="14083" width="20" style="47" customWidth="1"/>
    <col min="14084" max="14084" width="40.28515625" style="47" customWidth="1"/>
    <col min="14085" max="14085" width="30" style="47" customWidth="1"/>
    <col min="14086" max="14086" width="11.28515625" style="47" customWidth="1"/>
    <col min="14087" max="14087" width="14.7109375" style="47" bestFit="1" customWidth="1"/>
    <col min="14088" max="14336" width="9.140625" style="47"/>
    <col min="14337" max="14337" width="21.85546875" style="47" bestFit="1" customWidth="1"/>
    <col min="14338" max="14338" width="13.7109375" style="47" customWidth="1"/>
    <col min="14339" max="14339" width="20" style="47" customWidth="1"/>
    <col min="14340" max="14340" width="40.28515625" style="47" customWidth="1"/>
    <col min="14341" max="14341" width="30" style="47" customWidth="1"/>
    <col min="14342" max="14342" width="11.28515625" style="47" customWidth="1"/>
    <col min="14343" max="14343" width="14.7109375" style="47" bestFit="1" customWidth="1"/>
    <col min="14344" max="14592" width="9.140625" style="47"/>
    <col min="14593" max="14593" width="21.85546875" style="47" bestFit="1" customWidth="1"/>
    <col min="14594" max="14594" width="13.7109375" style="47" customWidth="1"/>
    <col min="14595" max="14595" width="20" style="47" customWidth="1"/>
    <col min="14596" max="14596" width="40.28515625" style="47" customWidth="1"/>
    <col min="14597" max="14597" width="30" style="47" customWidth="1"/>
    <col min="14598" max="14598" width="11.28515625" style="47" customWidth="1"/>
    <col min="14599" max="14599" width="14.7109375" style="47" bestFit="1" customWidth="1"/>
    <col min="14600" max="14848" width="9.140625" style="47"/>
    <col min="14849" max="14849" width="21.85546875" style="47" bestFit="1" customWidth="1"/>
    <col min="14850" max="14850" width="13.7109375" style="47" customWidth="1"/>
    <col min="14851" max="14851" width="20" style="47" customWidth="1"/>
    <col min="14852" max="14852" width="40.28515625" style="47" customWidth="1"/>
    <col min="14853" max="14853" width="30" style="47" customWidth="1"/>
    <col min="14854" max="14854" width="11.28515625" style="47" customWidth="1"/>
    <col min="14855" max="14855" width="14.7109375" style="47" bestFit="1" customWidth="1"/>
    <col min="14856" max="15104" width="9.140625" style="47"/>
    <col min="15105" max="15105" width="21.85546875" style="47" bestFit="1" customWidth="1"/>
    <col min="15106" max="15106" width="13.7109375" style="47" customWidth="1"/>
    <col min="15107" max="15107" width="20" style="47" customWidth="1"/>
    <col min="15108" max="15108" width="40.28515625" style="47" customWidth="1"/>
    <col min="15109" max="15109" width="30" style="47" customWidth="1"/>
    <col min="15110" max="15110" width="11.28515625" style="47" customWidth="1"/>
    <col min="15111" max="15111" width="14.7109375" style="47" bestFit="1" customWidth="1"/>
    <col min="15112" max="15360" width="9.140625" style="47"/>
    <col min="15361" max="15361" width="21.85546875" style="47" bestFit="1" customWidth="1"/>
    <col min="15362" max="15362" width="13.7109375" style="47" customWidth="1"/>
    <col min="15363" max="15363" width="20" style="47" customWidth="1"/>
    <col min="15364" max="15364" width="40.28515625" style="47" customWidth="1"/>
    <col min="15365" max="15365" width="30" style="47" customWidth="1"/>
    <col min="15366" max="15366" width="11.28515625" style="47" customWidth="1"/>
    <col min="15367" max="15367" width="14.7109375" style="47" bestFit="1" customWidth="1"/>
    <col min="15368" max="15616" width="9.140625" style="47"/>
    <col min="15617" max="15617" width="21.85546875" style="47" bestFit="1" customWidth="1"/>
    <col min="15618" max="15618" width="13.7109375" style="47" customWidth="1"/>
    <col min="15619" max="15619" width="20" style="47" customWidth="1"/>
    <col min="15620" max="15620" width="40.28515625" style="47" customWidth="1"/>
    <col min="15621" max="15621" width="30" style="47" customWidth="1"/>
    <col min="15622" max="15622" width="11.28515625" style="47" customWidth="1"/>
    <col min="15623" max="15623" width="14.7109375" style="47" bestFit="1" customWidth="1"/>
    <col min="15624" max="15872" width="9.140625" style="47"/>
    <col min="15873" max="15873" width="21.85546875" style="47" bestFit="1" customWidth="1"/>
    <col min="15874" max="15874" width="13.7109375" style="47" customWidth="1"/>
    <col min="15875" max="15875" width="20" style="47" customWidth="1"/>
    <col min="15876" max="15876" width="40.28515625" style="47" customWidth="1"/>
    <col min="15877" max="15877" width="30" style="47" customWidth="1"/>
    <col min="15878" max="15878" width="11.28515625" style="47" customWidth="1"/>
    <col min="15879" max="15879" width="14.7109375" style="47" bestFit="1" customWidth="1"/>
    <col min="15880" max="16128" width="9.140625" style="47"/>
    <col min="16129" max="16129" width="21.85546875" style="47" bestFit="1" customWidth="1"/>
    <col min="16130" max="16130" width="13.7109375" style="47" customWidth="1"/>
    <col min="16131" max="16131" width="20" style="47" customWidth="1"/>
    <col min="16132" max="16132" width="40.28515625" style="47" customWidth="1"/>
    <col min="16133" max="16133" width="30" style="47" customWidth="1"/>
    <col min="16134" max="16134" width="11.28515625" style="47" customWidth="1"/>
    <col min="16135" max="16135" width="14.7109375" style="47" bestFit="1" customWidth="1"/>
    <col min="16136" max="16384" width="9.140625" style="47"/>
  </cols>
  <sheetData>
    <row r="1" spans="1:7" ht="15.75" x14ac:dyDescent="0.25">
      <c r="A1" s="54" t="s">
        <v>85</v>
      </c>
    </row>
    <row r="2" spans="1:7" ht="16.5" thickBot="1" x14ac:dyDescent="0.3">
      <c r="A2" s="55" t="s">
        <v>86</v>
      </c>
      <c r="B2" s="56"/>
      <c r="C2" s="57" t="s">
        <v>87</v>
      </c>
      <c r="D2" s="56"/>
      <c r="E2" s="56"/>
    </row>
    <row r="3" spans="1:7" x14ac:dyDescent="0.2">
      <c r="A3" s="58" t="s">
        <v>22</v>
      </c>
      <c r="B3" s="58" t="s">
        <v>23</v>
      </c>
      <c r="C3" s="58" t="s">
        <v>24</v>
      </c>
      <c r="D3" s="58" t="s">
        <v>25</v>
      </c>
      <c r="E3" s="58" t="s">
        <v>26</v>
      </c>
      <c r="F3" s="59" t="s">
        <v>27</v>
      </c>
      <c r="G3" s="59" t="s">
        <v>28</v>
      </c>
    </row>
    <row r="4" spans="1:7" ht="18.75" x14ac:dyDescent="0.35">
      <c r="A4" s="60" t="s">
        <v>29</v>
      </c>
      <c r="B4" s="60" t="s">
        <v>88</v>
      </c>
      <c r="C4" s="60" t="s">
        <v>89</v>
      </c>
      <c r="D4" s="61" t="s">
        <v>90</v>
      </c>
      <c r="E4" s="61" t="s">
        <v>91</v>
      </c>
      <c r="F4" s="62" t="s">
        <v>92</v>
      </c>
      <c r="G4" s="47" t="s">
        <v>93</v>
      </c>
    </row>
    <row r="5" spans="1:7" ht="19.5" thickBot="1" x14ac:dyDescent="0.4">
      <c r="A5" s="63" t="s">
        <v>30</v>
      </c>
      <c r="B5" s="63" t="s">
        <v>94</v>
      </c>
      <c r="C5" s="63" t="s">
        <v>95</v>
      </c>
      <c r="D5" s="64" t="s">
        <v>96</v>
      </c>
      <c r="E5" s="64"/>
    </row>
    <row r="6" spans="1:7" ht="18.75" x14ac:dyDescent="0.35">
      <c r="A6" s="60" t="s">
        <v>31</v>
      </c>
      <c r="B6" s="60" t="s">
        <v>97</v>
      </c>
      <c r="C6" s="60" t="s">
        <v>98</v>
      </c>
      <c r="D6" s="25"/>
      <c r="E6" s="61"/>
    </row>
    <row r="8" spans="1:7" ht="16.5" thickBot="1" x14ac:dyDescent="0.3">
      <c r="A8" s="55" t="s">
        <v>99</v>
      </c>
      <c r="B8" s="65"/>
      <c r="C8" s="66" t="s">
        <v>100</v>
      </c>
      <c r="D8" s="65"/>
      <c r="E8" s="65"/>
    </row>
    <row r="9" spans="1:7" x14ac:dyDescent="0.2">
      <c r="A9" s="67" t="s">
        <v>22</v>
      </c>
      <c r="B9" s="67" t="s">
        <v>101</v>
      </c>
      <c r="C9" s="67" t="s">
        <v>102</v>
      </c>
      <c r="D9" s="67" t="s">
        <v>103</v>
      </c>
      <c r="E9" s="67" t="s">
        <v>104</v>
      </c>
      <c r="F9" s="67" t="s">
        <v>105</v>
      </c>
    </row>
    <row r="10" spans="1:7" ht="18.75" x14ac:dyDescent="0.35">
      <c r="A10" s="68" t="s">
        <v>106</v>
      </c>
      <c r="B10" s="68" t="s">
        <v>107</v>
      </c>
      <c r="C10" s="68" t="s">
        <v>108</v>
      </c>
      <c r="D10" s="69" t="s">
        <v>109</v>
      </c>
      <c r="E10" s="69" t="s">
        <v>110</v>
      </c>
      <c r="F10" s="68" t="s">
        <v>92</v>
      </c>
    </row>
    <row r="11" spans="1:7" ht="19.5" thickBot="1" x14ac:dyDescent="0.4">
      <c r="A11" s="70" t="s">
        <v>111</v>
      </c>
      <c r="B11" s="70" t="s">
        <v>112</v>
      </c>
      <c r="C11" s="70" t="s">
        <v>94</v>
      </c>
      <c r="D11" s="71" t="s">
        <v>113</v>
      </c>
      <c r="E11" s="71"/>
      <c r="F11" s="71"/>
    </row>
    <row r="12" spans="1:7" ht="18.75" x14ac:dyDescent="0.35">
      <c r="A12" s="68" t="s">
        <v>31</v>
      </c>
      <c r="B12" s="68" t="s">
        <v>114</v>
      </c>
      <c r="C12" s="68" t="s">
        <v>115</v>
      </c>
      <c r="D12" s="69"/>
      <c r="E12" s="69"/>
    </row>
    <row r="13" spans="1:7" ht="9" customHeight="1" x14ac:dyDescent="0.2"/>
    <row r="14" spans="1:7" ht="18.75" x14ac:dyDescent="0.35">
      <c r="A14" s="72" t="s">
        <v>116</v>
      </c>
      <c r="B14" s="72" t="s">
        <v>117</v>
      </c>
      <c r="C14" s="72" t="s">
        <v>118</v>
      </c>
      <c r="D14" s="73" t="s">
        <v>119</v>
      </c>
    </row>
    <row r="15" spans="1:7" ht="7.5" customHeight="1" x14ac:dyDescent="0.2"/>
    <row r="16" spans="1:7" ht="15.75" x14ac:dyDescent="0.25">
      <c r="A16" s="74" t="s">
        <v>120</v>
      </c>
    </row>
    <row r="17" spans="1:1" ht="15.75" x14ac:dyDescent="0.25">
      <c r="A17" s="47" t="s">
        <v>121</v>
      </c>
    </row>
    <row r="18" spans="1:1" ht="15.75" x14ac:dyDescent="0.25">
      <c r="A18" s="74" t="s">
        <v>122</v>
      </c>
    </row>
    <row r="19" spans="1:1" x14ac:dyDescent="0.2">
      <c r="A19" s="47" t="s">
        <v>123</v>
      </c>
    </row>
    <row r="20" spans="1:1" ht="15.75" x14ac:dyDescent="0.25">
      <c r="A20" s="75" t="s">
        <v>124</v>
      </c>
    </row>
    <row r="21" spans="1:1" ht="15.75" x14ac:dyDescent="0.25">
      <c r="A21" s="74" t="s">
        <v>125</v>
      </c>
    </row>
    <row r="22" spans="1:1" ht="15.75" x14ac:dyDescent="0.25">
      <c r="A22" s="75" t="s">
        <v>126</v>
      </c>
    </row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"/>
  <sheetViews>
    <sheetView workbookViewId="0">
      <selection activeCell="P10" sqref="P10"/>
    </sheetView>
  </sheetViews>
  <sheetFormatPr defaultRowHeight="12.75" x14ac:dyDescent="0.2"/>
  <cols>
    <col min="1" max="1" width="9.140625" style="25"/>
    <col min="2" max="4" width="11" style="25" customWidth="1"/>
    <col min="5" max="257" width="9.140625" style="25"/>
    <col min="258" max="260" width="11" style="25" customWidth="1"/>
    <col min="261" max="513" width="9.140625" style="25"/>
    <col min="514" max="516" width="11" style="25" customWidth="1"/>
    <col min="517" max="769" width="9.140625" style="25"/>
    <col min="770" max="772" width="11" style="25" customWidth="1"/>
    <col min="773" max="1025" width="9.140625" style="25"/>
    <col min="1026" max="1028" width="11" style="25" customWidth="1"/>
    <col min="1029" max="1281" width="9.140625" style="25"/>
    <col min="1282" max="1284" width="11" style="25" customWidth="1"/>
    <col min="1285" max="1537" width="9.140625" style="25"/>
    <col min="1538" max="1540" width="11" style="25" customWidth="1"/>
    <col min="1541" max="1793" width="9.140625" style="25"/>
    <col min="1794" max="1796" width="11" style="25" customWidth="1"/>
    <col min="1797" max="2049" width="9.140625" style="25"/>
    <col min="2050" max="2052" width="11" style="25" customWidth="1"/>
    <col min="2053" max="2305" width="9.140625" style="25"/>
    <col min="2306" max="2308" width="11" style="25" customWidth="1"/>
    <col min="2309" max="2561" width="9.140625" style="25"/>
    <col min="2562" max="2564" width="11" style="25" customWidth="1"/>
    <col min="2565" max="2817" width="9.140625" style="25"/>
    <col min="2818" max="2820" width="11" style="25" customWidth="1"/>
    <col min="2821" max="3073" width="9.140625" style="25"/>
    <col min="3074" max="3076" width="11" style="25" customWidth="1"/>
    <col min="3077" max="3329" width="9.140625" style="25"/>
    <col min="3330" max="3332" width="11" style="25" customWidth="1"/>
    <col min="3333" max="3585" width="9.140625" style="25"/>
    <col min="3586" max="3588" width="11" style="25" customWidth="1"/>
    <col min="3589" max="3841" width="9.140625" style="25"/>
    <col min="3842" max="3844" width="11" style="25" customWidth="1"/>
    <col min="3845" max="4097" width="9.140625" style="25"/>
    <col min="4098" max="4100" width="11" style="25" customWidth="1"/>
    <col min="4101" max="4353" width="9.140625" style="25"/>
    <col min="4354" max="4356" width="11" style="25" customWidth="1"/>
    <col min="4357" max="4609" width="9.140625" style="25"/>
    <col min="4610" max="4612" width="11" style="25" customWidth="1"/>
    <col min="4613" max="4865" width="9.140625" style="25"/>
    <col min="4866" max="4868" width="11" style="25" customWidth="1"/>
    <col min="4869" max="5121" width="9.140625" style="25"/>
    <col min="5122" max="5124" width="11" style="25" customWidth="1"/>
    <col min="5125" max="5377" width="9.140625" style="25"/>
    <col min="5378" max="5380" width="11" style="25" customWidth="1"/>
    <col min="5381" max="5633" width="9.140625" style="25"/>
    <col min="5634" max="5636" width="11" style="25" customWidth="1"/>
    <col min="5637" max="5889" width="9.140625" style="25"/>
    <col min="5890" max="5892" width="11" style="25" customWidth="1"/>
    <col min="5893" max="6145" width="9.140625" style="25"/>
    <col min="6146" max="6148" width="11" style="25" customWidth="1"/>
    <col min="6149" max="6401" width="9.140625" style="25"/>
    <col min="6402" max="6404" width="11" style="25" customWidth="1"/>
    <col min="6405" max="6657" width="9.140625" style="25"/>
    <col min="6658" max="6660" width="11" style="25" customWidth="1"/>
    <col min="6661" max="6913" width="9.140625" style="25"/>
    <col min="6914" max="6916" width="11" style="25" customWidth="1"/>
    <col min="6917" max="7169" width="9.140625" style="25"/>
    <col min="7170" max="7172" width="11" style="25" customWidth="1"/>
    <col min="7173" max="7425" width="9.140625" style="25"/>
    <col min="7426" max="7428" width="11" style="25" customWidth="1"/>
    <col min="7429" max="7681" width="9.140625" style="25"/>
    <col min="7682" max="7684" width="11" style="25" customWidth="1"/>
    <col min="7685" max="7937" width="9.140625" style="25"/>
    <col min="7938" max="7940" width="11" style="25" customWidth="1"/>
    <col min="7941" max="8193" width="9.140625" style="25"/>
    <col min="8194" max="8196" width="11" style="25" customWidth="1"/>
    <col min="8197" max="8449" width="9.140625" style="25"/>
    <col min="8450" max="8452" width="11" style="25" customWidth="1"/>
    <col min="8453" max="8705" width="9.140625" style="25"/>
    <col min="8706" max="8708" width="11" style="25" customWidth="1"/>
    <col min="8709" max="8961" width="9.140625" style="25"/>
    <col min="8962" max="8964" width="11" style="25" customWidth="1"/>
    <col min="8965" max="9217" width="9.140625" style="25"/>
    <col min="9218" max="9220" width="11" style="25" customWidth="1"/>
    <col min="9221" max="9473" width="9.140625" style="25"/>
    <col min="9474" max="9476" width="11" style="25" customWidth="1"/>
    <col min="9477" max="9729" width="9.140625" style="25"/>
    <col min="9730" max="9732" width="11" style="25" customWidth="1"/>
    <col min="9733" max="9985" width="9.140625" style="25"/>
    <col min="9986" max="9988" width="11" style="25" customWidth="1"/>
    <col min="9989" max="10241" width="9.140625" style="25"/>
    <col min="10242" max="10244" width="11" style="25" customWidth="1"/>
    <col min="10245" max="10497" width="9.140625" style="25"/>
    <col min="10498" max="10500" width="11" style="25" customWidth="1"/>
    <col min="10501" max="10753" width="9.140625" style="25"/>
    <col min="10754" max="10756" width="11" style="25" customWidth="1"/>
    <col min="10757" max="11009" width="9.140625" style="25"/>
    <col min="11010" max="11012" width="11" style="25" customWidth="1"/>
    <col min="11013" max="11265" width="9.140625" style="25"/>
    <col min="11266" max="11268" width="11" style="25" customWidth="1"/>
    <col min="11269" max="11521" width="9.140625" style="25"/>
    <col min="11522" max="11524" width="11" style="25" customWidth="1"/>
    <col min="11525" max="11777" width="9.140625" style="25"/>
    <col min="11778" max="11780" width="11" style="25" customWidth="1"/>
    <col min="11781" max="12033" width="9.140625" style="25"/>
    <col min="12034" max="12036" width="11" style="25" customWidth="1"/>
    <col min="12037" max="12289" width="9.140625" style="25"/>
    <col min="12290" max="12292" width="11" style="25" customWidth="1"/>
    <col min="12293" max="12545" width="9.140625" style="25"/>
    <col min="12546" max="12548" width="11" style="25" customWidth="1"/>
    <col min="12549" max="12801" width="9.140625" style="25"/>
    <col min="12802" max="12804" width="11" style="25" customWidth="1"/>
    <col min="12805" max="13057" width="9.140625" style="25"/>
    <col min="13058" max="13060" width="11" style="25" customWidth="1"/>
    <col min="13061" max="13313" width="9.140625" style="25"/>
    <col min="13314" max="13316" width="11" style="25" customWidth="1"/>
    <col min="13317" max="13569" width="9.140625" style="25"/>
    <col min="13570" max="13572" width="11" style="25" customWidth="1"/>
    <col min="13573" max="13825" width="9.140625" style="25"/>
    <col min="13826" max="13828" width="11" style="25" customWidth="1"/>
    <col min="13829" max="14081" width="9.140625" style="25"/>
    <col min="14082" max="14084" width="11" style="25" customWidth="1"/>
    <col min="14085" max="14337" width="9.140625" style="25"/>
    <col min="14338" max="14340" width="11" style="25" customWidth="1"/>
    <col min="14341" max="14593" width="9.140625" style="25"/>
    <col min="14594" max="14596" width="11" style="25" customWidth="1"/>
    <col min="14597" max="14849" width="9.140625" style="25"/>
    <col min="14850" max="14852" width="11" style="25" customWidth="1"/>
    <col min="14853" max="15105" width="9.140625" style="25"/>
    <col min="15106" max="15108" width="11" style="25" customWidth="1"/>
    <col min="15109" max="15361" width="9.140625" style="25"/>
    <col min="15362" max="15364" width="11" style="25" customWidth="1"/>
    <col min="15365" max="15617" width="9.140625" style="25"/>
    <col min="15618" max="15620" width="11" style="25" customWidth="1"/>
    <col min="15621" max="15873" width="9.140625" style="25"/>
    <col min="15874" max="15876" width="11" style="25" customWidth="1"/>
    <col min="15877" max="16129" width="9.140625" style="25"/>
    <col min="16130" max="16132" width="11" style="25" customWidth="1"/>
    <col min="16133" max="16384" width="9.140625" style="25"/>
  </cols>
  <sheetData>
    <row r="1" spans="1:4" x14ac:dyDescent="0.2">
      <c r="A1" s="34" t="s">
        <v>310</v>
      </c>
      <c r="B1" s="34" t="s">
        <v>180</v>
      </c>
      <c r="C1" s="34" t="s">
        <v>181</v>
      </c>
      <c r="D1" s="34" t="s">
        <v>182</v>
      </c>
    </row>
    <row r="2" spans="1:4" x14ac:dyDescent="0.2">
      <c r="A2" s="167">
        <v>1</v>
      </c>
      <c r="B2" s="167">
        <v>200</v>
      </c>
      <c r="C2" s="167">
        <v>207</v>
      </c>
      <c r="D2" s="167">
        <v>202</v>
      </c>
    </row>
    <row r="3" spans="1:4" x14ac:dyDescent="0.2">
      <c r="A3" s="167">
        <v>2</v>
      </c>
      <c r="B3" s="167">
        <v>208</v>
      </c>
      <c r="C3" s="167">
        <v>212</v>
      </c>
      <c r="D3" s="167">
        <v>198</v>
      </c>
    </row>
    <row r="4" spans="1:4" x14ac:dyDescent="0.2">
      <c r="A4" s="167">
        <v>3</v>
      </c>
      <c r="B4" s="167">
        <v>202</v>
      </c>
      <c r="C4" s="167">
        <v>205</v>
      </c>
      <c r="D4" s="167">
        <v>190</v>
      </c>
    </row>
    <row r="5" spans="1:4" x14ac:dyDescent="0.2">
      <c r="A5" s="167">
        <v>4</v>
      </c>
      <c r="B5" s="167">
        <v>189</v>
      </c>
      <c r="C5" s="167">
        <v>195</v>
      </c>
      <c r="D5" s="167">
        <v>186</v>
      </c>
    </row>
    <row r="6" spans="1:4" x14ac:dyDescent="0.2">
      <c r="A6" s="167">
        <v>5</v>
      </c>
      <c r="B6" s="167">
        <v>196</v>
      </c>
      <c r="C6" s="167">
        <v>201</v>
      </c>
      <c r="D6" s="167">
        <v>194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5"/>
  <sheetViews>
    <sheetView workbookViewId="0">
      <selection activeCell="J10" sqref="J10"/>
    </sheetView>
  </sheetViews>
  <sheetFormatPr defaultRowHeight="15" x14ac:dyDescent="0.2"/>
  <cols>
    <col min="1" max="1" width="33.7109375" style="47" customWidth="1"/>
    <col min="2" max="2" width="13.7109375" style="47" customWidth="1"/>
    <col min="3" max="3" width="10" style="47" customWidth="1"/>
    <col min="4" max="4" width="11.42578125" style="47" customWidth="1"/>
    <col min="5" max="5" width="12.85546875" style="47" customWidth="1"/>
    <col min="6" max="6" width="21.140625" style="47" customWidth="1"/>
    <col min="7" max="7" width="23.7109375" style="47" customWidth="1"/>
    <col min="8" max="256" width="9.140625" style="47"/>
    <col min="257" max="257" width="33.7109375" style="47" customWidth="1"/>
    <col min="258" max="258" width="13.7109375" style="47" customWidth="1"/>
    <col min="259" max="259" width="10" style="47" customWidth="1"/>
    <col min="260" max="260" width="11.42578125" style="47" customWidth="1"/>
    <col min="261" max="261" width="12.85546875" style="47" customWidth="1"/>
    <col min="262" max="262" width="21.140625" style="47" customWidth="1"/>
    <col min="263" max="263" width="23.7109375" style="47" customWidth="1"/>
    <col min="264" max="512" width="9.140625" style="47"/>
    <col min="513" max="513" width="33.7109375" style="47" customWidth="1"/>
    <col min="514" max="514" width="13.7109375" style="47" customWidth="1"/>
    <col min="515" max="515" width="10" style="47" customWidth="1"/>
    <col min="516" max="516" width="11.42578125" style="47" customWidth="1"/>
    <col min="517" max="517" width="12.85546875" style="47" customWidth="1"/>
    <col min="518" max="518" width="21.140625" style="47" customWidth="1"/>
    <col min="519" max="519" width="23.7109375" style="47" customWidth="1"/>
    <col min="520" max="768" width="9.140625" style="47"/>
    <col min="769" max="769" width="33.7109375" style="47" customWidth="1"/>
    <col min="770" max="770" width="13.7109375" style="47" customWidth="1"/>
    <col min="771" max="771" width="10" style="47" customWidth="1"/>
    <col min="772" max="772" width="11.42578125" style="47" customWidth="1"/>
    <col min="773" max="773" width="12.85546875" style="47" customWidth="1"/>
    <col min="774" max="774" width="21.140625" style="47" customWidth="1"/>
    <col min="775" max="775" width="23.7109375" style="47" customWidth="1"/>
    <col min="776" max="1024" width="9.140625" style="47"/>
    <col min="1025" max="1025" width="33.7109375" style="47" customWidth="1"/>
    <col min="1026" max="1026" width="13.7109375" style="47" customWidth="1"/>
    <col min="1027" max="1027" width="10" style="47" customWidth="1"/>
    <col min="1028" max="1028" width="11.42578125" style="47" customWidth="1"/>
    <col min="1029" max="1029" width="12.85546875" style="47" customWidth="1"/>
    <col min="1030" max="1030" width="21.140625" style="47" customWidth="1"/>
    <col min="1031" max="1031" width="23.7109375" style="47" customWidth="1"/>
    <col min="1032" max="1280" width="9.140625" style="47"/>
    <col min="1281" max="1281" width="33.7109375" style="47" customWidth="1"/>
    <col min="1282" max="1282" width="13.7109375" style="47" customWidth="1"/>
    <col min="1283" max="1283" width="10" style="47" customWidth="1"/>
    <col min="1284" max="1284" width="11.42578125" style="47" customWidth="1"/>
    <col min="1285" max="1285" width="12.85546875" style="47" customWidth="1"/>
    <col min="1286" max="1286" width="21.140625" style="47" customWidth="1"/>
    <col min="1287" max="1287" width="23.7109375" style="47" customWidth="1"/>
    <col min="1288" max="1536" width="9.140625" style="47"/>
    <col min="1537" max="1537" width="33.7109375" style="47" customWidth="1"/>
    <col min="1538" max="1538" width="13.7109375" style="47" customWidth="1"/>
    <col min="1539" max="1539" width="10" style="47" customWidth="1"/>
    <col min="1540" max="1540" width="11.42578125" style="47" customWidth="1"/>
    <col min="1541" max="1541" width="12.85546875" style="47" customWidth="1"/>
    <col min="1542" max="1542" width="21.140625" style="47" customWidth="1"/>
    <col min="1543" max="1543" width="23.7109375" style="47" customWidth="1"/>
    <col min="1544" max="1792" width="9.140625" style="47"/>
    <col min="1793" max="1793" width="33.7109375" style="47" customWidth="1"/>
    <col min="1794" max="1794" width="13.7109375" style="47" customWidth="1"/>
    <col min="1795" max="1795" width="10" style="47" customWidth="1"/>
    <col min="1796" max="1796" width="11.42578125" style="47" customWidth="1"/>
    <col min="1797" max="1797" width="12.85546875" style="47" customWidth="1"/>
    <col min="1798" max="1798" width="21.140625" style="47" customWidth="1"/>
    <col min="1799" max="1799" width="23.7109375" style="47" customWidth="1"/>
    <col min="1800" max="2048" width="9.140625" style="47"/>
    <col min="2049" max="2049" width="33.7109375" style="47" customWidth="1"/>
    <col min="2050" max="2050" width="13.7109375" style="47" customWidth="1"/>
    <col min="2051" max="2051" width="10" style="47" customWidth="1"/>
    <col min="2052" max="2052" width="11.42578125" style="47" customWidth="1"/>
    <col min="2053" max="2053" width="12.85546875" style="47" customWidth="1"/>
    <col min="2054" max="2054" width="21.140625" style="47" customWidth="1"/>
    <col min="2055" max="2055" width="23.7109375" style="47" customWidth="1"/>
    <col min="2056" max="2304" width="9.140625" style="47"/>
    <col min="2305" max="2305" width="33.7109375" style="47" customWidth="1"/>
    <col min="2306" max="2306" width="13.7109375" style="47" customWidth="1"/>
    <col min="2307" max="2307" width="10" style="47" customWidth="1"/>
    <col min="2308" max="2308" width="11.42578125" style="47" customWidth="1"/>
    <col min="2309" max="2309" width="12.85546875" style="47" customWidth="1"/>
    <col min="2310" max="2310" width="21.140625" style="47" customWidth="1"/>
    <col min="2311" max="2311" width="23.7109375" style="47" customWidth="1"/>
    <col min="2312" max="2560" width="9.140625" style="47"/>
    <col min="2561" max="2561" width="33.7109375" style="47" customWidth="1"/>
    <col min="2562" max="2562" width="13.7109375" style="47" customWidth="1"/>
    <col min="2563" max="2563" width="10" style="47" customWidth="1"/>
    <col min="2564" max="2564" width="11.42578125" style="47" customWidth="1"/>
    <col min="2565" max="2565" width="12.85546875" style="47" customWidth="1"/>
    <col min="2566" max="2566" width="21.140625" style="47" customWidth="1"/>
    <col min="2567" max="2567" width="23.7109375" style="47" customWidth="1"/>
    <col min="2568" max="2816" width="9.140625" style="47"/>
    <col min="2817" max="2817" width="33.7109375" style="47" customWidth="1"/>
    <col min="2818" max="2818" width="13.7109375" style="47" customWidth="1"/>
    <col min="2819" max="2819" width="10" style="47" customWidth="1"/>
    <col min="2820" max="2820" width="11.42578125" style="47" customWidth="1"/>
    <col min="2821" max="2821" width="12.85546875" style="47" customWidth="1"/>
    <col min="2822" max="2822" width="21.140625" style="47" customWidth="1"/>
    <col min="2823" max="2823" width="23.7109375" style="47" customWidth="1"/>
    <col min="2824" max="3072" width="9.140625" style="47"/>
    <col min="3073" max="3073" width="33.7109375" style="47" customWidth="1"/>
    <col min="3074" max="3074" width="13.7109375" style="47" customWidth="1"/>
    <col min="3075" max="3075" width="10" style="47" customWidth="1"/>
    <col min="3076" max="3076" width="11.42578125" style="47" customWidth="1"/>
    <col min="3077" max="3077" width="12.85546875" style="47" customWidth="1"/>
    <col min="3078" max="3078" width="21.140625" style="47" customWidth="1"/>
    <col min="3079" max="3079" width="23.7109375" style="47" customWidth="1"/>
    <col min="3080" max="3328" width="9.140625" style="47"/>
    <col min="3329" max="3329" width="33.7109375" style="47" customWidth="1"/>
    <col min="3330" max="3330" width="13.7109375" style="47" customWidth="1"/>
    <col min="3331" max="3331" width="10" style="47" customWidth="1"/>
    <col min="3332" max="3332" width="11.42578125" style="47" customWidth="1"/>
    <col min="3333" max="3333" width="12.85546875" style="47" customWidth="1"/>
    <col min="3334" max="3334" width="21.140625" style="47" customWidth="1"/>
    <col min="3335" max="3335" width="23.7109375" style="47" customWidth="1"/>
    <col min="3336" max="3584" width="9.140625" style="47"/>
    <col min="3585" max="3585" width="33.7109375" style="47" customWidth="1"/>
    <col min="3586" max="3586" width="13.7109375" style="47" customWidth="1"/>
    <col min="3587" max="3587" width="10" style="47" customWidth="1"/>
    <col min="3588" max="3588" width="11.42578125" style="47" customWidth="1"/>
    <col min="3589" max="3589" width="12.85546875" style="47" customWidth="1"/>
    <col min="3590" max="3590" width="21.140625" style="47" customWidth="1"/>
    <col min="3591" max="3591" width="23.7109375" style="47" customWidth="1"/>
    <col min="3592" max="3840" width="9.140625" style="47"/>
    <col min="3841" max="3841" width="33.7109375" style="47" customWidth="1"/>
    <col min="3842" max="3842" width="13.7109375" style="47" customWidth="1"/>
    <col min="3843" max="3843" width="10" style="47" customWidth="1"/>
    <col min="3844" max="3844" width="11.42578125" style="47" customWidth="1"/>
    <col min="3845" max="3845" width="12.85546875" style="47" customWidth="1"/>
    <col min="3846" max="3846" width="21.140625" style="47" customWidth="1"/>
    <col min="3847" max="3847" width="23.7109375" style="47" customWidth="1"/>
    <col min="3848" max="4096" width="9.140625" style="47"/>
    <col min="4097" max="4097" width="33.7109375" style="47" customWidth="1"/>
    <col min="4098" max="4098" width="13.7109375" style="47" customWidth="1"/>
    <col min="4099" max="4099" width="10" style="47" customWidth="1"/>
    <col min="4100" max="4100" width="11.42578125" style="47" customWidth="1"/>
    <col min="4101" max="4101" width="12.85546875" style="47" customWidth="1"/>
    <col min="4102" max="4102" width="21.140625" style="47" customWidth="1"/>
    <col min="4103" max="4103" width="23.7109375" style="47" customWidth="1"/>
    <col min="4104" max="4352" width="9.140625" style="47"/>
    <col min="4353" max="4353" width="33.7109375" style="47" customWidth="1"/>
    <col min="4354" max="4354" width="13.7109375" style="47" customWidth="1"/>
    <col min="4355" max="4355" width="10" style="47" customWidth="1"/>
    <col min="4356" max="4356" width="11.42578125" style="47" customWidth="1"/>
    <col min="4357" max="4357" width="12.85546875" style="47" customWidth="1"/>
    <col min="4358" max="4358" width="21.140625" style="47" customWidth="1"/>
    <col min="4359" max="4359" width="23.7109375" style="47" customWidth="1"/>
    <col min="4360" max="4608" width="9.140625" style="47"/>
    <col min="4609" max="4609" width="33.7109375" style="47" customWidth="1"/>
    <col min="4610" max="4610" width="13.7109375" style="47" customWidth="1"/>
    <col min="4611" max="4611" width="10" style="47" customWidth="1"/>
    <col min="4612" max="4612" width="11.42578125" style="47" customWidth="1"/>
    <col min="4613" max="4613" width="12.85546875" style="47" customWidth="1"/>
    <col min="4614" max="4614" width="21.140625" style="47" customWidth="1"/>
    <col min="4615" max="4615" width="23.7109375" style="47" customWidth="1"/>
    <col min="4616" max="4864" width="9.140625" style="47"/>
    <col min="4865" max="4865" width="33.7109375" style="47" customWidth="1"/>
    <col min="4866" max="4866" width="13.7109375" style="47" customWidth="1"/>
    <col min="4867" max="4867" width="10" style="47" customWidth="1"/>
    <col min="4868" max="4868" width="11.42578125" style="47" customWidth="1"/>
    <col min="4869" max="4869" width="12.85546875" style="47" customWidth="1"/>
    <col min="4870" max="4870" width="21.140625" style="47" customWidth="1"/>
    <col min="4871" max="4871" width="23.7109375" style="47" customWidth="1"/>
    <col min="4872" max="5120" width="9.140625" style="47"/>
    <col min="5121" max="5121" width="33.7109375" style="47" customWidth="1"/>
    <col min="5122" max="5122" width="13.7109375" style="47" customWidth="1"/>
    <col min="5123" max="5123" width="10" style="47" customWidth="1"/>
    <col min="5124" max="5124" width="11.42578125" style="47" customWidth="1"/>
    <col min="5125" max="5125" width="12.85546875" style="47" customWidth="1"/>
    <col min="5126" max="5126" width="21.140625" style="47" customWidth="1"/>
    <col min="5127" max="5127" width="23.7109375" style="47" customWidth="1"/>
    <col min="5128" max="5376" width="9.140625" style="47"/>
    <col min="5377" max="5377" width="33.7109375" style="47" customWidth="1"/>
    <col min="5378" max="5378" width="13.7109375" style="47" customWidth="1"/>
    <col min="5379" max="5379" width="10" style="47" customWidth="1"/>
    <col min="5380" max="5380" width="11.42578125" style="47" customWidth="1"/>
    <col min="5381" max="5381" width="12.85546875" style="47" customWidth="1"/>
    <col min="5382" max="5382" width="21.140625" style="47" customWidth="1"/>
    <col min="5383" max="5383" width="23.7109375" style="47" customWidth="1"/>
    <col min="5384" max="5632" width="9.140625" style="47"/>
    <col min="5633" max="5633" width="33.7109375" style="47" customWidth="1"/>
    <col min="5634" max="5634" width="13.7109375" style="47" customWidth="1"/>
    <col min="5635" max="5635" width="10" style="47" customWidth="1"/>
    <col min="5636" max="5636" width="11.42578125" style="47" customWidth="1"/>
    <col min="5637" max="5637" width="12.85546875" style="47" customWidth="1"/>
    <col min="5638" max="5638" width="21.140625" style="47" customWidth="1"/>
    <col min="5639" max="5639" width="23.7109375" style="47" customWidth="1"/>
    <col min="5640" max="5888" width="9.140625" style="47"/>
    <col min="5889" max="5889" width="33.7109375" style="47" customWidth="1"/>
    <col min="5890" max="5890" width="13.7109375" style="47" customWidth="1"/>
    <col min="5891" max="5891" width="10" style="47" customWidth="1"/>
    <col min="5892" max="5892" width="11.42578125" style="47" customWidth="1"/>
    <col min="5893" max="5893" width="12.85546875" style="47" customWidth="1"/>
    <col min="5894" max="5894" width="21.140625" style="47" customWidth="1"/>
    <col min="5895" max="5895" width="23.7109375" style="47" customWidth="1"/>
    <col min="5896" max="6144" width="9.140625" style="47"/>
    <col min="6145" max="6145" width="33.7109375" style="47" customWidth="1"/>
    <col min="6146" max="6146" width="13.7109375" style="47" customWidth="1"/>
    <col min="6147" max="6147" width="10" style="47" customWidth="1"/>
    <col min="6148" max="6148" width="11.42578125" style="47" customWidth="1"/>
    <col min="6149" max="6149" width="12.85546875" style="47" customWidth="1"/>
    <col min="6150" max="6150" width="21.140625" style="47" customWidth="1"/>
    <col min="6151" max="6151" width="23.7109375" style="47" customWidth="1"/>
    <col min="6152" max="6400" width="9.140625" style="47"/>
    <col min="6401" max="6401" width="33.7109375" style="47" customWidth="1"/>
    <col min="6402" max="6402" width="13.7109375" style="47" customWidth="1"/>
    <col min="6403" max="6403" width="10" style="47" customWidth="1"/>
    <col min="6404" max="6404" width="11.42578125" style="47" customWidth="1"/>
    <col min="6405" max="6405" width="12.85546875" style="47" customWidth="1"/>
    <col min="6406" max="6406" width="21.140625" style="47" customWidth="1"/>
    <col min="6407" max="6407" width="23.7109375" style="47" customWidth="1"/>
    <col min="6408" max="6656" width="9.140625" style="47"/>
    <col min="6657" max="6657" width="33.7109375" style="47" customWidth="1"/>
    <col min="6658" max="6658" width="13.7109375" style="47" customWidth="1"/>
    <col min="6659" max="6659" width="10" style="47" customWidth="1"/>
    <col min="6660" max="6660" width="11.42578125" style="47" customWidth="1"/>
    <col min="6661" max="6661" width="12.85546875" style="47" customWidth="1"/>
    <col min="6662" max="6662" width="21.140625" style="47" customWidth="1"/>
    <col min="6663" max="6663" width="23.7109375" style="47" customWidth="1"/>
    <col min="6664" max="6912" width="9.140625" style="47"/>
    <col min="6913" max="6913" width="33.7109375" style="47" customWidth="1"/>
    <col min="6914" max="6914" width="13.7109375" style="47" customWidth="1"/>
    <col min="6915" max="6915" width="10" style="47" customWidth="1"/>
    <col min="6916" max="6916" width="11.42578125" style="47" customWidth="1"/>
    <col min="6917" max="6917" width="12.85546875" style="47" customWidth="1"/>
    <col min="6918" max="6918" width="21.140625" style="47" customWidth="1"/>
    <col min="6919" max="6919" width="23.7109375" style="47" customWidth="1"/>
    <col min="6920" max="7168" width="9.140625" style="47"/>
    <col min="7169" max="7169" width="33.7109375" style="47" customWidth="1"/>
    <col min="7170" max="7170" width="13.7109375" style="47" customWidth="1"/>
    <col min="7171" max="7171" width="10" style="47" customWidth="1"/>
    <col min="7172" max="7172" width="11.42578125" style="47" customWidth="1"/>
    <col min="7173" max="7173" width="12.85546875" style="47" customWidth="1"/>
    <col min="7174" max="7174" width="21.140625" style="47" customWidth="1"/>
    <col min="7175" max="7175" width="23.7109375" style="47" customWidth="1"/>
    <col min="7176" max="7424" width="9.140625" style="47"/>
    <col min="7425" max="7425" width="33.7109375" style="47" customWidth="1"/>
    <col min="7426" max="7426" width="13.7109375" style="47" customWidth="1"/>
    <col min="7427" max="7427" width="10" style="47" customWidth="1"/>
    <col min="7428" max="7428" width="11.42578125" style="47" customWidth="1"/>
    <col min="7429" max="7429" width="12.85546875" style="47" customWidth="1"/>
    <col min="7430" max="7430" width="21.140625" style="47" customWidth="1"/>
    <col min="7431" max="7431" width="23.7109375" style="47" customWidth="1"/>
    <col min="7432" max="7680" width="9.140625" style="47"/>
    <col min="7681" max="7681" width="33.7109375" style="47" customWidth="1"/>
    <col min="7682" max="7682" width="13.7109375" style="47" customWidth="1"/>
    <col min="7683" max="7683" width="10" style="47" customWidth="1"/>
    <col min="7684" max="7684" width="11.42578125" style="47" customWidth="1"/>
    <col min="7685" max="7685" width="12.85546875" style="47" customWidth="1"/>
    <col min="7686" max="7686" width="21.140625" style="47" customWidth="1"/>
    <col min="7687" max="7687" width="23.7109375" style="47" customWidth="1"/>
    <col min="7688" max="7936" width="9.140625" style="47"/>
    <col min="7937" max="7937" width="33.7109375" style="47" customWidth="1"/>
    <col min="7938" max="7938" width="13.7109375" style="47" customWidth="1"/>
    <col min="7939" max="7939" width="10" style="47" customWidth="1"/>
    <col min="7940" max="7940" width="11.42578125" style="47" customWidth="1"/>
    <col min="7941" max="7941" width="12.85546875" style="47" customWidth="1"/>
    <col min="7942" max="7942" width="21.140625" style="47" customWidth="1"/>
    <col min="7943" max="7943" width="23.7109375" style="47" customWidth="1"/>
    <col min="7944" max="8192" width="9.140625" style="47"/>
    <col min="8193" max="8193" width="33.7109375" style="47" customWidth="1"/>
    <col min="8194" max="8194" width="13.7109375" style="47" customWidth="1"/>
    <col min="8195" max="8195" width="10" style="47" customWidth="1"/>
    <col min="8196" max="8196" width="11.42578125" style="47" customWidth="1"/>
    <col min="8197" max="8197" width="12.85546875" style="47" customWidth="1"/>
    <col min="8198" max="8198" width="21.140625" style="47" customWidth="1"/>
    <col min="8199" max="8199" width="23.7109375" style="47" customWidth="1"/>
    <col min="8200" max="8448" width="9.140625" style="47"/>
    <col min="8449" max="8449" width="33.7109375" style="47" customWidth="1"/>
    <col min="8450" max="8450" width="13.7109375" style="47" customWidth="1"/>
    <col min="8451" max="8451" width="10" style="47" customWidth="1"/>
    <col min="8452" max="8452" width="11.42578125" style="47" customWidth="1"/>
    <col min="8453" max="8453" width="12.85546875" style="47" customWidth="1"/>
    <col min="8454" max="8454" width="21.140625" style="47" customWidth="1"/>
    <col min="8455" max="8455" width="23.7109375" style="47" customWidth="1"/>
    <col min="8456" max="8704" width="9.140625" style="47"/>
    <col min="8705" max="8705" width="33.7109375" style="47" customWidth="1"/>
    <col min="8706" max="8706" width="13.7109375" style="47" customWidth="1"/>
    <col min="8707" max="8707" width="10" style="47" customWidth="1"/>
    <col min="8708" max="8708" width="11.42578125" style="47" customWidth="1"/>
    <col min="8709" max="8709" width="12.85546875" style="47" customWidth="1"/>
    <col min="8710" max="8710" width="21.140625" style="47" customWidth="1"/>
    <col min="8711" max="8711" width="23.7109375" style="47" customWidth="1"/>
    <col min="8712" max="8960" width="9.140625" style="47"/>
    <col min="8961" max="8961" width="33.7109375" style="47" customWidth="1"/>
    <col min="8962" max="8962" width="13.7109375" style="47" customWidth="1"/>
    <col min="8963" max="8963" width="10" style="47" customWidth="1"/>
    <col min="8964" max="8964" width="11.42578125" style="47" customWidth="1"/>
    <col min="8965" max="8965" width="12.85546875" style="47" customWidth="1"/>
    <col min="8966" max="8966" width="21.140625" style="47" customWidth="1"/>
    <col min="8967" max="8967" width="23.7109375" style="47" customWidth="1"/>
    <col min="8968" max="9216" width="9.140625" style="47"/>
    <col min="9217" max="9217" width="33.7109375" style="47" customWidth="1"/>
    <col min="9218" max="9218" width="13.7109375" style="47" customWidth="1"/>
    <col min="9219" max="9219" width="10" style="47" customWidth="1"/>
    <col min="9220" max="9220" width="11.42578125" style="47" customWidth="1"/>
    <col min="9221" max="9221" width="12.85546875" style="47" customWidth="1"/>
    <col min="9222" max="9222" width="21.140625" style="47" customWidth="1"/>
    <col min="9223" max="9223" width="23.7109375" style="47" customWidth="1"/>
    <col min="9224" max="9472" width="9.140625" style="47"/>
    <col min="9473" max="9473" width="33.7109375" style="47" customWidth="1"/>
    <col min="9474" max="9474" width="13.7109375" style="47" customWidth="1"/>
    <col min="9475" max="9475" width="10" style="47" customWidth="1"/>
    <col min="9476" max="9476" width="11.42578125" style="47" customWidth="1"/>
    <col min="9477" max="9477" width="12.85546875" style="47" customWidth="1"/>
    <col min="9478" max="9478" width="21.140625" style="47" customWidth="1"/>
    <col min="9479" max="9479" width="23.7109375" style="47" customWidth="1"/>
    <col min="9480" max="9728" width="9.140625" style="47"/>
    <col min="9729" max="9729" width="33.7109375" style="47" customWidth="1"/>
    <col min="9730" max="9730" width="13.7109375" style="47" customWidth="1"/>
    <col min="9731" max="9731" width="10" style="47" customWidth="1"/>
    <col min="9732" max="9732" width="11.42578125" style="47" customWidth="1"/>
    <col min="9733" max="9733" width="12.85546875" style="47" customWidth="1"/>
    <col min="9734" max="9734" width="21.140625" style="47" customWidth="1"/>
    <col min="9735" max="9735" width="23.7109375" style="47" customWidth="1"/>
    <col min="9736" max="9984" width="9.140625" style="47"/>
    <col min="9985" max="9985" width="33.7109375" style="47" customWidth="1"/>
    <col min="9986" max="9986" width="13.7109375" style="47" customWidth="1"/>
    <col min="9987" max="9987" width="10" style="47" customWidth="1"/>
    <col min="9988" max="9988" width="11.42578125" style="47" customWidth="1"/>
    <col min="9989" max="9989" width="12.85546875" style="47" customWidth="1"/>
    <col min="9990" max="9990" width="21.140625" style="47" customWidth="1"/>
    <col min="9991" max="9991" width="23.7109375" style="47" customWidth="1"/>
    <col min="9992" max="10240" width="9.140625" style="47"/>
    <col min="10241" max="10241" width="33.7109375" style="47" customWidth="1"/>
    <col min="10242" max="10242" width="13.7109375" style="47" customWidth="1"/>
    <col min="10243" max="10243" width="10" style="47" customWidth="1"/>
    <col min="10244" max="10244" width="11.42578125" style="47" customWidth="1"/>
    <col min="10245" max="10245" width="12.85546875" style="47" customWidth="1"/>
    <col min="10246" max="10246" width="21.140625" style="47" customWidth="1"/>
    <col min="10247" max="10247" width="23.7109375" style="47" customWidth="1"/>
    <col min="10248" max="10496" width="9.140625" style="47"/>
    <col min="10497" max="10497" width="33.7109375" style="47" customWidth="1"/>
    <col min="10498" max="10498" width="13.7109375" style="47" customWidth="1"/>
    <col min="10499" max="10499" width="10" style="47" customWidth="1"/>
    <col min="10500" max="10500" width="11.42578125" style="47" customWidth="1"/>
    <col min="10501" max="10501" width="12.85546875" style="47" customWidth="1"/>
    <col min="10502" max="10502" width="21.140625" style="47" customWidth="1"/>
    <col min="10503" max="10503" width="23.7109375" style="47" customWidth="1"/>
    <col min="10504" max="10752" width="9.140625" style="47"/>
    <col min="10753" max="10753" width="33.7109375" style="47" customWidth="1"/>
    <col min="10754" max="10754" width="13.7109375" style="47" customWidth="1"/>
    <col min="10755" max="10755" width="10" style="47" customWidth="1"/>
    <col min="10756" max="10756" width="11.42578125" style="47" customWidth="1"/>
    <col min="10757" max="10757" width="12.85546875" style="47" customWidth="1"/>
    <col min="10758" max="10758" width="21.140625" style="47" customWidth="1"/>
    <col min="10759" max="10759" width="23.7109375" style="47" customWidth="1"/>
    <col min="10760" max="11008" width="9.140625" style="47"/>
    <col min="11009" max="11009" width="33.7109375" style="47" customWidth="1"/>
    <col min="11010" max="11010" width="13.7109375" style="47" customWidth="1"/>
    <col min="11011" max="11011" width="10" style="47" customWidth="1"/>
    <col min="11012" max="11012" width="11.42578125" style="47" customWidth="1"/>
    <col min="11013" max="11013" width="12.85546875" style="47" customWidth="1"/>
    <col min="11014" max="11014" width="21.140625" style="47" customWidth="1"/>
    <col min="11015" max="11015" width="23.7109375" style="47" customWidth="1"/>
    <col min="11016" max="11264" width="9.140625" style="47"/>
    <col min="11265" max="11265" width="33.7109375" style="47" customWidth="1"/>
    <col min="11266" max="11266" width="13.7109375" style="47" customWidth="1"/>
    <col min="11267" max="11267" width="10" style="47" customWidth="1"/>
    <col min="11268" max="11268" width="11.42578125" style="47" customWidth="1"/>
    <col min="11269" max="11269" width="12.85546875" style="47" customWidth="1"/>
    <col min="11270" max="11270" width="21.140625" style="47" customWidth="1"/>
    <col min="11271" max="11271" width="23.7109375" style="47" customWidth="1"/>
    <col min="11272" max="11520" width="9.140625" style="47"/>
    <col min="11521" max="11521" width="33.7109375" style="47" customWidth="1"/>
    <col min="11522" max="11522" width="13.7109375" style="47" customWidth="1"/>
    <col min="11523" max="11523" width="10" style="47" customWidth="1"/>
    <col min="11524" max="11524" width="11.42578125" style="47" customWidth="1"/>
    <col min="11525" max="11525" width="12.85546875" style="47" customWidth="1"/>
    <col min="11526" max="11526" width="21.140625" style="47" customWidth="1"/>
    <col min="11527" max="11527" width="23.7109375" style="47" customWidth="1"/>
    <col min="11528" max="11776" width="9.140625" style="47"/>
    <col min="11777" max="11777" width="33.7109375" style="47" customWidth="1"/>
    <col min="11778" max="11778" width="13.7109375" style="47" customWidth="1"/>
    <col min="11779" max="11779" width="10" style="47" customWidth="1"/>
    <col min="11780" max="11780" width="11.42578125" style="47" customWidth="1"/>
    <col min="11781" max="11781" width="12.85546875" style="47" customWidth="1"/>
    <col min="11782" max="11782" width="21.140625" style="47" customWidth="1"/>
    <col min="11783" max="11783" width="23.7109375" style="47" customWidth="1"/>
    <col min="11784" max="12032" width="9.140625" style="47"/>
    <col min="12033" max="12033" width="33.7109375" style="47" customWidth="1"/>
    <col min="12034" max="12034" width="13.7109375" style="47" customWidth="1"/>
    <col min="12035" max="12035" width="10" style="47" customWidth="1"/>
    <col min="12036" max="12036" width="11.42578125" style="47" customWidth="1"/>
    <col min="12037" max="12037" width="12.85546875" style="47" customWidth="1"/>
    <col min="12038" max="12038" width="21.140625" style="47" customWidth="1"/>
    <col min="12039" max="12039" width="23.7109375" style="47" customWidth="1"/>
    <col min="12040" max="12288" width="9.140625" style="47"/>
    <col min="12289" max="12289" width="33.7109375" style="47" customWidth="1"/>
    <col min="12290" max="12290" width="13.7109375" style="47" customWidth="1"/>
    <col min="12291" max="12291" width="10" style="47" customWidth="1"/>
    <col min="12292" max="12292" width="11.42578125" style="47" customWidth="1"/>
    <col min="12293" max="12293" width="12.85546875" style="47" customWidth="1"/>
    <col min="12294" max="12294" width="21.140625" style="47" customWidth="1"/>
    <col min="12295" max="12295" width="23.7109375" style="47" customWidth="1"/>
    <col min="12296" max="12544" width="9.140625" style="47"/>
    <col min="12545" max="12545" width="33.7109375" style="47" customWidth="1"/>
    <col min="12546" max="12546" width="13.7109375" style="47" customWidth="1"/>
    <col min="12547" max="12547" width="10" style="47" customWidth="1"/>
    <col min="12548" max="12548" width="11.42578125" style="47" customWidth="1"/>
    <col min="12549" max="12549" width="12.85546875" style="47" customWidth="1"/>
    <col min="12550" max="12550" width="21.140625" style="47" customWidth="1"/>
    <col min="12551" max="12551" width="23.7109375" style="47" customWidth="1"/>
    <col min="12552" max="12800" width="9.140625" style="47"/>
    <col min="12801" max="12801" width="33.7109375" style="47" customWidth="1"/>
    <col min="12802" max="12802" width="13.7109375" style="47" customWidth="1"/>
    <col min="12803" max="12803" width="10" style="47" customWidth="1"/>
    <col min="12804" max="12804" width="11.42578125" style="47" customWidth="1"/>
    <col min="12805" max="12805" width="12.85546875" style="47" customWidth="1"/>
    <col min="12806" max="12806" width="21.140625" style="47" customWidth="1"/>
    <col min="12807" max="12807" width="23.7109375" style="47" customWidth="1"/>
    <col min="12808" max="13056" width="9.140625" style="47"/>
    <col min="13057" max="13057" width="33.7109375" style="47" customWidth="1"/>
    <col min="13058" max="13058" width="13.7109375" style="47" customWidth="1"/>
    <col min="13059" max="13059" width="10" style="47" customWidth="1"/>
    <col min="13060" max="13060" width="11.42578125" style="47" customWidth="1"/>
    <col min="13061" max="13061" width="12.85546875" style="47" customWidth="1"/>
    <col min="13062" max="13062" width="21.140625" style="47" customWidth="1"/>
    <col min="13063" max="13063" width="23.7109375" style="47" customWidth="1"/>
    <col min="13064" max="13312" width="9.140625" style="47"/>
    <col min="13313" max="13313" width="33.7109375" style="47" customWidth="1"/>
    <col min="13314" max="13314" width="13.7109375" style="47" customWidth="1"/>
    <col min="13315" max="13315" width="10" style="47" customWidth="1"/>
    <col min="13316" max="13316" width="11.42578125" style="47" customWidth="1"/>
    <col min="13317" max="13317" width="12.85546875" style="47" customWidth="1"/>
    <col min="13318" max="13318" width="21.140625" style="47" customWidth="1"/>
    <col min="13319" max="13319" width="23.7109375" style="47" customWidth="1"/>
    <col min="13320" max="13568" width="9.140625" style="47"/>
    <col min="13569" max="13569" width="33.7109375" style="47" customWidth="1"/>
    <col min="13570" max="13570" width="13.7109375" style="47" customWidth="1"/>
    <col min="13571" max="13571" width="10" style="47" customWidth="1"/>
    <col min="13572" max="13572" width="11.42578125" style="47" customWidth="1"/>
    <col min="13573" max="13573" width="12.85546875" style="47" customWidth="1"/>
    <col min="13574" max="13574" width="21.140625" style="47" customWidth="1"/>
    <col min="13575" max="13575" width="23.7109375" style="47" customWidth="1"/>
    <col min="13576" max="13824" width="9.140625" style="47"/>
    <col min="13825" max="13825" width="33.7109375" style="47" customWidth="1"/>
    <col min="13826" max="13826" width="13.7109375" style="47" customWidth="1"/>
    <col min="13827" max="13827" width="10" style="47" customWidth="1"/>
    <col min="13828" max="13828" width="11.42578125" style="47" customWidth="1"/>
    <col min="13829" max="13829" width="12.85546875" style="47" customWidth="1"/>
    <col min="13830" max="13830" width="21.140625" style="47" customWidth="1"/>
    <col min="13831" max="13831" width="23.7109375" style="47" customWidth="1"/>
    <col min="13832" max="14080" width="9.140625" style="47"/>
    <col min="14081" max="14081" width="33.7109375" style="47" customWidth="1"/>
    <col min="14082" max="14082" width="13.7109375" style="47" customWidth="1"/>
    <col min="14083" max="14083" width="10" style="47" customWidth="1"/>
    <col min="14084" max="14084" width="11.42578125" style="47" customWidth="1"/>
    <col min="14085" max="14085" width="12.85546875" style="47" customWidth="1"/>
    <col min="14086" max="14086" width="21.140625" style="47" customWidth="1"/>
    <col min="14087" max="14087" width="23.7109375" style="47" customWidth="1"/>
    <col min="14088" max="14336" width="9.140625" style="47"/>
    <col min="14337" max="14337" width="33.7109375" style="47" customWidth="1"/>
    <col min="14338" max="14338" width="13.7109375" style="47" customWidth="1"/>
    <col min="14339" max="14339" width="10" style="47" customWidth="1"/>
    <col min="14340" max="14340" width="11.42578125" style="47" customWidth="1"/>
    <col min="14341" max="14341" width="12.85546875" style="47" customWidth="1"/>
    <col min="14342" max="14342" width="21.140625" style="47" customWidth="1"/>
    <col min="14343" max="14343" width="23.7109375" style="47" customWidth="1"/>
    <col min="14344" max="14592" width="9.140625" style="47"/>
    <col min="14593" max="14593" width="33.7109375" style="47" customWidth="1"/>
    <col min="14594" max="14594" width="13.7109375" style="47" customWidth="1"/>
    <col min="14595" max="14595" width="10" style="47" customWidth="1"/>
    <col min="14596" max="14596" width="11.42578125" style="47" customWidth="1"/>
    <col min="14597" max="14597" width="12.85546875" style="47" customWidth="1"/>
    <col min="14598" max="14598" width="21.140625" style="47" customWidth="1"/>
    <col min="14599" max="14599" width="23.7109375" style="47" customWidth="1"/>
    <col min="14600" max="14848" width="9.140625" style="47"/>
    <col min="14849" max="14849" width="33.7109375" style="47" customWidth="1"/>
    <col min="14850" max="14850" width="13.7109375" style="47" customWidth="1"/>
    <col min="14851" max="14851" width="10" style="47" customWidth="1"/>
    <col min="14852" max="14852" width="11.42578125" style="47" customWidth="1"/>
    <col min="14853" max="14853" width="12.85546875" style="47" customWidth="1"/>
    <col min="14854" max="14854" width="21.140625" style="47" customWidth="1"/>
    <col min="14855" max="14855" width="23.7109375" style="47" customWidth="1"/>
    <col min="14856" max="15104" width="9.140625" style="47"/>
    <col min="15105" max="15105" width="33.7109375" style="47" customWidth="1"/>
    <col min="15106" max="15106" width="13.7109375" style="47" customWidth="1"/>
    <col min="15107" max="15107" width="10" style="47" customWidth="1"/>
    <col min="15108" max="15108" width="11.42578125" style="47" customWidth="1"/>
    <col min="15109" max="15109" width="12.85546875" style="47" customWidth="1"/>
    <col min="15110" max="15110" width="21.140625" style="47" customWidth="1"/>
    <col min="15111" max="15111" width="23.7109375" style="47" customWidth="1"/>
    <col min="15112" max="15360" width="9.140625" style="47"/>
    <col min="15361" max="15361" width="33.7109375" style="47" customWidth="1"/>
    <col min="15362" max="15362" width="13.7109375" style="47" customWidth="1"/>
    <col min="15363" max="15363" width="10" style="47" customWidth="1"/>
    <col min="15364" max="15364" width="11.42578125" style="47" customWidth="1"/>
    <col min="15365" max="15365" width="12.85546875" style="47" customWidth="1"/>
    <col min="15366" max="15366" width="21.140625" style="47" customWidth="1"/>
    <col min="15367" max="15367" width="23.7109375" style="47" customWidth="1"/>
    <col min="15368" max="15616" width="9.140625" style="47"/>
    <col min="15617" max="15617" width="33.7109375" style="47" customWidth="1"/>
    <col min="15618" max="15618" width="13.7109375" style="47" customWidth="1"/>
    <col min="15619" max="15619" width="10" style="47" customWidth="1"/>
    <col min="15620" max="15620" width="11.42578125" style="47" customWidth="1"/>
    <col min="15621" max="15621" width="12.85546875" style="47" customWidth="1"/>
    <col min="15622" max="15622" width="21.140625" style="47" customWidth="1"/>
    <col min="15623" max="15623" width="23.7109375" style="47" customWidth="1"/>
    <col min="15624" max="15872" width="9.140625" style="47"/>
    <col min="15873" max="15873" width="33.7109375" style="47" customWidth="1"/>
    <col min="15874" max="15874" width="13.7109375" style="47" customWidth="1"/>
    <col min="15875" max="15875" width="10" style="47" customWidth="1"/>
    <col min="15876" max="15876" width="11.42578125" style="47" customWidth="1"/>
    <col min="15877" max="15877" width="12.85546875" style="47" customWidth="1"/>
    <col min="15878" max="15878" width="21.140625" style="47" customWidth="1"/>
    <col min="15879" max="15879" width="23.7109375" style="47" customWidth="1"/>
    <col min="15880" max="16128" width="9.140625" style="47"/>
    <col min="16129" max="16129" width="33.7109375" style="47" customWidth="1"/>
    <col min="16130" max="16130" width="13.7109375" style="47" customWidth="1"/>
    <col min="16131" max="16131" width="10" style="47" customWidth="1"/>
    <col min="16132" max="16132" width="11.42578125" style="47" customWidth="1"/>
    <col min="16133" max="16133" width="12.85546875" style="47" customWidth="1"/>
    <col min="16134" max="16134" width="21.140625" style="47" customWidth="1"/>
    <col min="16135" max="16135" width="23.7109375" style="47" customWidth="1"/>
    <col min="16136" max="16384" width="9.140625" style="47"/>
  </cols>
  <sheetData>
    <row r="1" spans="1:7" ht="15.75" x14ac:dyDescent="0.25">
      <c r="A1" s="54" t="s">
        <v>127</v>
      </c>
    </row>
    <row r="2" spans="1:7" ht="15.75" x14ac:dyDescent="0.25">
      <c r="A2" s="54" t="s">
        <v>128</v>
      </c>
    </row>
    <row r="3" spans="1:7" ht="15.75" x14ac:dyDescent="0.25">
      <c r="A3" s="54" t="s">
        <v>129</v>
      </c>
    </row>
    <row r="4" spans="1:7" ht="16.5" thickBot="1" x14ac:dyDescent="0.3">
      <c r="A4" s="55" t="s">
        <v>86</v>
      </c>
      <c r="B4" s="56"/>
      <c r="C4" s="57" t="s">
        <v>87</v>
      </c>
      <c r="D4" s="76"/>
      <c r="E4" s="76"/>
      <c r="F4" s="77"/>
      <c r="G4" s="77"/>
    </row>
    <row r="5" spans="1:7" ht="15.75" x14ac:dyDescent="0.25">
      <c r="A5" s="58" t="s">
        <v>22</v>
      </c>
      <c r="B5" s="78" t="s">
        <v>23</v>
      </c>
      <c r="C5" s="58" t="s">
        <v>24</v>
      </c>
      <c r="D5" s="79" t="s">
        <v>25</v>
      </c>
      <c r="E5" s="79" t="s">
        <v>26</v>
      </c>
      <c r="F5" s="79" t="s">
        <v>27</v>
      </c>
      <c r="G5" s="79" t="s">
        <v>28</v>
      </c>
    </row>
    <row r="6" spans="1:7" ht="18.75" x14ac:dyDescent="0.35">
      <c r="A6" s="60" t="s">
        <v>130</v>
      </c>
      <c r="B6" s="80" t="s">
        <v>131</v>
      </c>
      <c r="C6" s="60" t="s">
        <v>132</v>
      </c>
      <c r="D6" s="56" t="s">
        <v>133</v>
      </c>
      <c r="E6" s="56" t="s">
        <v>134</v>
      </c>
      <c r="F6" s="56" t="s">
        <v>135</v>
      </c>
      <c r="G6" s="56" t="s">
        <v>136</v>
      </c>
    </row>
    <row r="7" spans="1:7" ht="16.5" thickBot="1" x14ac:dyDescent="0.3">
      <c r="A7" s="63" t="s">
        <v>137</v>
      </c>
      <c r="B7" s="81" t="s">
        <v>94</v>
      </c>
      <c r="C7" s="63" t="s">
        <v>138</v>
      </c>
      <c r="D7" s="76" t="s">
        <v>139</v>
      </c>
      <c r="F7" s="25"/>
    </row>
    <row r="8" spans="1:7" ht="18.75" x14ac:dyDescent="0.35">
      <c r="A8" s="60" t="s">
        <v>31</v>
      </c>
      <c r="B8" s="80" t="s">
        <v>140</v>
      </c>
      <c r="C8" s="60" t="s">
        <v>141</v>
      </c>
      <c r="D8" s="25"/>
      <c r="E8" s="61"/>
    </row>
    <row r="9" spans="1:7" ht="15.75" x14ac:dyDescent="0.25">
      <c r="A9" s="60"/>
      <c r="B9" s="80"/>
      <c r="C9" s="60"/>
      <c r="D9" s="25"/>
      <c r="E9" s="61"/>
    </row>
    <row r="10" spans="1:7" s="82" customFormat="1" ht="15.75" x14ac:dyDescent="0.25">
      <c r="A10" s="82" t="s">
        <v>142</v>
      </c>
      <c r="D10" s="32"/>
      <c r="E10" s="83"/>
    </row>
    <row r="11" spans="1:7" s="82" customFormat="1" ht="18.75" x14ac:dyDescent="0.35">
      <c r="A11" s="84" t="s">
        <v>143</v>
      </c>
      <c r="B11" s="84"/>
      <c r="C11" s="85" t="s">
        <v>144</v>
      </c>
      <c r="D11" s="32"/>
      <c r="E11" s="83"/>
    </row>
    <row r="13" spans="1:7" x14ac:dyDescent="0.2">
      <c r="A13" s="47" t="s">
        <v>145</v>
      </c>
    </row>
    <row r="14" spans="1:7" ht="15.75" x14ac:dyDescent="0.25">
      <c r="A14" s="47" t="s">
        <v>146</v>
      </c>
    </row>
    <row r="15" spans="1:7" ht="15.75" x14ac:dyDescent="0.25">
      <c r="A15" s="47" t="s">
        <v>147</v>
      </c>
    </row>
  </sheetData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12"/>
  <sheetViews>
    <sheetView workbookViewId="0">
      <selection activeCell="D10" sqref="D10:E10"/>
    </sheetView>
  </sheetViews>
  <sheetFormatPr defaultRowHeight="12.75" x14ac:dyDescent="0.2"/>
  <cols>
    <col min="1" max="1" width="18.140625" style="25" customWidth="1"/>
    <col min="2" max="2" width="4.28515625" style="25" customWidth="1"/>
    <col min="3" max="3" width="17.7109375" style="25" customWidth="1"/>
    <col min="4" max="4" width="22.85546875" style="25" customWidth="1"/>
    <col min="5" max="5" width="14.42578125" style="25" customWidth="1"/>
    <col min="6" max="6" width="9.85546875" style="25" customWidth="1"/>
    <col min="7" max="256" width="9.140625" style="25"/>
    <col min="257" max="257" width="15.5703125" style="25" customWidth="1"/>
    <col min="258" max="258" width="4.28515625" style="25" customWidth="1"/>
    <col min="259" max="259" width="17.7109375" style="25" customWidth="1"/>
    <col min="260" max="260" width="22.85546875" style="25" customWidth="1"/>
    <col min="261" max="261" width="14.42578125" style="25" customWidth="1"/>
    <col min="262" max="262" width="9.85546875" style="25" customWidth="1"/>
    <col min="263" max="512" width="9.140625" style="25"/>
    <col min="513" max="513" width="15.5703125" style="25" customWidth="1"/>
    <col min="514" max="514" width="4.28515625" style="25" customWidth="1"/>
    <col min="515" max="515" width="17.7109375" style="25" customWidth="1"/>
    <col min="516" max="516" width="22.85546875" style="25" customWidth="1"/>
    <col min="517" max="517" width="14.42578125" style="25" customWidth="1"/>
    <col min="518" max="518" width="9.85546875" style="25" customWidth="1"/>
    <col min="519" max="768" width="9.140625" style="25"/>
    <col min="769" max="769" width="15.5703125" style="25" customWidth="1"/>
    <col min="770" max="770" width="4.28515625" style="25" customWidth="1"/>
    <col min="771" max="771" width="17.7109375" style="25" customWidth="1"/>
    <col min="772" max="772" width="22.85546875" style="25" customWidth="1"/>
    <col min="773" max="773" width="14.42578125" style="25" customWidth="1"/>
    <col min="774" max="774" width="9.85546875" style="25" customWidth="1"/>
    <col min="775" max="1024" width="9.140625" style="25"/>
    <col min="1025" max="1025" width="15.5703125" style="25" customWidth="1"/>
    <col min="1026" max="1026" width="4.28515625" style="25" customWidth="1"/>
    <col min="1027" max="1027" width="17.7109375" style="25" customWidth="1"/>
    <col min="1028" max="1028" width="22.85546875" style="25" customWidth="1"/>
    <col min="1029" max="1029" width="14.42578125" style="25" customWidth="1"/>
    <col min="1030" max="1030" width="9.85546875" style="25" customWidth="1"/>
    <col min="1031" max="1280" width="9.140625" style="25"/>
    <col min="1281" max="1281" width="15.5703125" style="25" customWidth="1"/>
    <col min="1282" max="1282" width="4.28515625" style="25" customWidth="1"/>
    <col min="1283" max="1283" width="17.7109375" style="25" customWidth="1"/>
    <col min="1284" max="1284" width="22.85546875" style="25" customWidth="1"/>
    <col min="1285" max="1285" width="14.42578125" style="25" customWidth="1"/>
    <col min="1286" max="1286" width="9.85546875" style="25" customWidth="1"/>
    <col min="1287" max="1536" width="9.140625" style="25"/>
    <col min="1537" max="1537" width="15.5703125" style="25" customWidth="1"/>
    <col min="1538" max="1538" width="4.28515625" style="25" customWidth="1"/>
    <col min="1539" max="1539" width="17.7109375" style="25" customWidth="1"/>
    <col min="1540" max="1540" width="22.85546875" style="25" customWidth="1"/>
    <col min="1541" max="1541" width="14.42578125" style="25" customWidth="1"/>
    <col min="1542" max="1542" width="9.85546875" style="25" customWidth="1"/>
    <col min="1543" max="1792" width="9.140625" style="25"/>
    <col min="1793" max="1793" width="15.5703125" style="25" customWidth="1"/>
    <col min="1794" max="1794" width="4.28515625" style="25" customWidth="1"/>
    <col min="1795" max="1795" width="17.7109375" style="25" customWidth="1"/>
    <col min="1796" max="1796" width="22.85546875" style="25" customWidth="1"/>
    <col min="1797" max="1797" width="14.42578125" style="25" customWidth="1"/>
    <col min="1798" max="1798" width="9.85546875" style="25" customWidth="1"/>
    <col min="1799" max="2048" width="9.140625" style="25"/>
    <col min="2049" max="2049" width="15.5703125" style="25" customWidth="1"/>
    <col min="2050" max="2050" width="4.28515625" style="25" customWidth="1"/>
    <col min="2051" max="2051" width="17.7109375" style="25" customWidth="1"/>
    <col min="2052" max="2052" width="22.85546875" style="25" customWidth="1"/>
    <col min="2053" max="2053" width="14.42578125" style="25" customWidth="1"/>
    <col min="2054" max="2054" width="9.85546875" style="25" customWidth="1"/>
    <col min="2055" max="2304" width="9.140625" style="25"/>
    <col min="2305" max="2305" width="15.5703125" style="25" customWidth="1"/>
    <col min="2306" max="2306" width="4.28515625" style="25" customWidth="1"/>
    <col min="2307" max="2307" width="17.7109375" style="25" customWidth="1"/>
    <col min="2308" max="2308" width="22.85546875" style="25" customWidth="1"/>
    <col min="2309" max="2309" width="14.42578125" style="25" customWidth="1"/>
    <col min="2310" max="2310" width="9.85546875" style="25" customWidth="1"/>
    <col min="2311" max="2560" width="9.140625" style="25"/>
    <col min="2561" max="2561" width="15.5703125" style="25" customWidth="1"/>
    <col min="2562" max="2562" width="4.28515625" style="25" customWidth="1"/>
    <col min="2563" max="2563" width="17.7109375" style="25" customWidth="1"/>
    <col min="2564" max="2564" width="22.85546875" style="25" customWidth="1"/>
    <col min="2565" max="2565" width="14.42578125" style="25" customWidth="1"/>
    <col min="2566" max="2566" width="9.85546875" style="25" customWidth="1"/>
    <col min="2567" max="2816" width="9.140625" style="25"/>
    <col min="2817" max="2817" width="15.5703125" style="25" customWidth="1"/>
    <col min="2818" max="2818" width="4.28515625" style="25" customWidth="1"/>
    <col min="2819" max="2819" width="17.7109375" style="25" customWidth="1"/>
    <col min="2820" max="2820" width="22.85546875" style="25" customWidth="1"/>
    <col min="2821" max="2821" width="14.42578125" style="25" customWidth="1"/>
    <col min="2822" max="2822" width="9.85546875" style="25" customWidth="1"/>
    <col min="2823" max="3072" width="9.140625" style="25"/>
    <col min="3073" max="3073" width="15.5703125" style="25" customWidth="1"/>
    <col min="3074" max="3074" width="4.28515625" style="25" customWidth="1"/>
    <col min="3075" max="3075" width="17.7109375" style="25" customWidth="1"/>
    <col min="3076" max="3076" width="22.85546875" style="25" customWidth="1"/>
    <col min="3077" max="3077" width="14.42578125" style="25" customWidth="1"/>
    <col min="3078" max="3078" width="9.85546875" style="25" customWidth="1"/>
    <col min="3079" max="3328" width="9.140625" style="25"/>
    <col min="3329" max="3329" width="15.5703125" style="25" customWidth="1"/>
    <col min="3330" max="3330" width="4.28515625" style="25" customWidth="1"/>
    <col min="3331" max="3331" width="17.7109375" style="25" customWidth="1"/>
    <col min="3332" max="3332" width="22.85546875" style="25" customWidth="1"/>
    <col min="3333" max="3333" width="14.42578125" style="25" customWidth="1"/>
    <col min="3334" max="3334" width="9.85546875" style="25" customWidth="1"/>
    <col min="3335" max="3584" width="9.140625" style="25"/>
    <col min="3585" max="3585" width="15.5703125" style="25" customWidth="1"/>
    <col min="3586" max="3586" width="4.28515625" style="25" customWidth="1"/>
    <col min="3587" max="3587" width="17.7109375" style="25" customWidth="1"/>
    <col min="3588" max="3588" width="22.85546875" style="25" customWidth="1"/>
    <col min="3589" max="3589" width="14.42578125" style="25" customWidth="1"/>
    <col min="3590" max="3590" width="9.85546875" style="25" customWidth="1"/>
    <col min="3591" max="3840" width="9.140625" style="25"/>
    <col min="3841" max="3841" width="15.5703125" style="25" customWidth="1"/>
    <col min="3842" max="3842" width="4.28515625" style="25" customWidth="1"/>
    <col min="3843" max="3843" width="17.7109375" style="25" customWidth="1"/>
    <col min="3844" max="3844" width="22.85546875" style="25" customWidth="1"/>
    <col min="3845" max="3845" width="14.42578125" style="25" customWidth="1"/>
    <col min="3846" max="3846" width="9.85546875" style="25" customWidth="1"/>
    <col min="3847" max="4096" width="9.140625" style="25"/>
    <col min="4097" max="4097" width="15.5703125" style="25" customWidth="1"/>
    <col min="4098" max="4098" width="4.28515625" style="25" customWidth="1"/>
    <col min="4099" max="4099" width="17.7109375" style="25" customWidth="1"/>
    <col min="4100" max="4100" width="22.85546875" style="25" customWidth="1"/>
    <col min="4101" max="4101" width="14.42578125" style="25" customWidth="1"/>
    <col min="4102" max="4102" width="9.85546875" style="25" customWidth="1"/>
    <col min="4103" max="4352" width="9.140625" style="25"/>
    <col min="4353" max="4353" width="15.5703125" style="25" customWidth="1"/>
    <col min="4354" max="4354" width="4.28515625" style="25" customWidth="1"/>
    <col min="4355" max="4355" width="17.7109375" style="25" customWidth="1"/>
    <col min="4356" max="4356" width="22.85546875" style="25" customWidth="1"/>
    <col min="4357" max="4357" width="14.42578125" style="25" customWidth="1"/>
    <col min="4358" max="4358" width="9.85546875" style="25" customWidth="1"/>
    <col min="4359" max="4608" width="9.140625" style="25"/>
    <col min="4609" max="4609" width="15.5703125" style="25" customWidth="1"/>
    <col min="4610" max="4610" width="4.28515625" style="25" customWidth="1"/>
    <col min="4611" max="4611" width="17.7109375" style="25" customWidth="1"/>
    <col min="4612" max="4612" width="22.85546875" style="25" customWidth="1"/>
    <col min="4613" max="4613" width="14.42578125" style="25" customWidth="1"/>
    <col min="4614" max="4614" width="9.85546875" style="25" customWidth="1"/>
    <col min="4615" max="4864" width="9.140625" style="25"/>
    <col min="4865" max="4865" width="15.5703125" style="25" customWidth="1"/>
    <col min="4866" max="4866" width="4.28515625" style="25" customWidth="1"/>
    <col min="4867" max="4867" width="17.7109375" style="25" customWidth="1"/>
    <col min="4868" max="4868" width="22.85546875" style="25" customWidth="1"/>
    <col min="4869" max="4869" width="14.42578125" style="25" customWidth="1"/>
    <col min="4870" max="4870" width="9.85546875" style="25" customWidth="1"/>
    <col min="4871" max="5120" width="9.140625" style="25"/>
    <col min="5121" max="5121" width="15.5703125" style="25" customWidth="1"/>
    <col min="5122" max="5122" width="4.28515625" style="25" customWidth="1"/>
    <col min="5123" max="5123" width="17.7109375" style="25" customWidth="1"/>
    <col min="5124" max="5124" width="22.85546875" style="25" customWidth="1"/>
    <col min="5125" max="5125" width="14.42578125" style="25" customWidth="1"/>
    <col min="5126" max="5126" width="9.85546875" style="25" customWidth="1"/>
    <col min="5127" max="5376" width="9.140625" style="25"/>
    <col min="5377" max="5377" width="15.5703125" style="25" customWidth="1"/>
    <col min="5378" max="5378" width="4.28515625" style="25" customWidth="1"/>
    <col min="5379" max="5379" width="17.7109375" style="25" customWidth="1"/>
    <col min="5380" max="5380" width="22.85546875" style="25" customWidth="1"/>
    <col min="5381" max="5381" width="14.42578125" style="25" customWidth="1"/>
    <col min="5382" max="5382" width="9.85546875" style="25" customWidth="1"/>
    <col min="5383" max="5632" width="9.140625" style="25"/>
    <col min="5633" max="5633" width="15.5703125" style="25" customWidth="1"/>
    <col min="5634" max="5634" width="4.28515625" style="25" customWidth="1"/>
    <col min="5635" max="5635" width="17.7109375" style="25" customWidth="1"/>
    <col min="5636" max="5636" width="22.85546875" style="25" customWidth="1"/>
    <col min="5637" max="5637" width="14.42578125" style="25" customWidth="1"/>
    <col min="5638" max="5638" width="9.85546875" style="25" customWidth="1"/>
    <col min="5639" max="5888" width="9.140625" style="25"/>
    <col min="5889" max="5889" width="15.5703125" style="25" customWidth="1"/>
    <col min="5890" max="5890" width="4.28515625" style="25" customWidth="1"/>
    <col min="5891" max="5891" width="17.7109375" style="25" customWidth="1"/>
    <col min="5892" max="5892" width="22.85546875" style="25" customWidth="1"/>
    <col min="5893" max="5893" width="14.42578125" style="25" customWidth="1"/>
    <col min="5894" max="5894" width="9.85546875" style="25" customWidth="1"/>
    <col min="5895" max="6144" width="9.140625" style="25"/>
    <col min="6145" max="6145" width="15.5703125" style="25" customWidth="1"/>
    <col min="6146" max="6146" width="4.28515625" style="25" customWidth="1"/>
    <col min="6147" max="6147" width="17.7109375" style="25" customWidth="1"/>
    <col min="6148" max="6148" width="22.85546875" style="25" customWidth="1"/>
    <col min="6149" max="6149" width="14.42578125" style="25" customWidth="1"/>
    <col min="6150" max="6150" width="9.85546875" style="25" customWidth="1"/>
    <col min="6151" max="6400" width="9.140625" style="25"/>
    <col min="6401" max="6401" width="15.5703125" style="25" customWidth="1"/>
    <col min="6402" max="6402" width="4.28515625" style="25" customWidth="1"/>
    <col min="6403" max="6403" width="17.7109375" style="25" customWidth="1"/>
    <col min="6404" max="6404" width="22.85546875" style="25" customWidth="1"/>
    <col min="6405" max="6405" width="14.42578125" style="25" customWidth="1"/>
    <col min="6406" max="6406" width="9.85546875" style="25" customWidth="1"/>
    <col min="6407" max="6656" width="9.140625" style="25"/>
    <col min="6657" max="6657" width="15.5703125" style="25" customWidth="1"/>
    <col min="6658" max="6658" width="4.28515625" style="25" customWidth="1"/>
    <col min="6659" max="6659" width="17.7109375" style="25" customWidth="1"/>
    <col min="6660" max="6660" width="22.85546875" style="25" customWidth="1"/>
    <col min="6661" max="6661" width="14.42578125" style="25" customWidth="1"/>
    <col min="6662" max="6662" width="9.85546875" style="25" customWidth="1"/>
    <col min="6663" max="6912" width="9.140625" style="25"/>
    <col min="6913" max="6913" width="15.5703125" style="25" customWidth="1"/>
    <col min="6914" max="6914" width="4.28515625" style="25" customWidth="1"/>
    <col min="6915" max="6915" width="17.7109375" style="25" customWidth="1"/>
    <col min="6916" max="6916" width="22.85546875" style="25" customWidth="1"/>
    <col min="6917" max="6917" width="14.42578125" style="25" customWidth="1"/>
    <col min="6918" max="6918" width="9.85546875" style="25" customWidth="1"/>
    <col min="6919" max="7168" width="9.140625" style="25"/>
    <col min="7169" max="7169" width="15.5703125" style="25" customWidth="1"/>
    <col min="7170" max="7170" width="4.28515625" style="25" customWidth="1"/>
    <col min="7171" max="7171" width="17.7109375" style="25" customWidth="1"/>
    <col min="7172" max="7172" width="22.85546875" style="25" customWidth="1"/>
    <col min="7173" max="7173" width="14.42578125" style="25" customWidth="1"/>
    <col min="7174" max="7174" width="9.85546875" style="25" customWidth="1"/>
    <col min="7175" max="7424" width="9.140625" style="25"/>
    <col min="7425" max="7425" width="15.5703125" style="25" customWidth="1"/>
    <col min="7426" max="7426" width="4.28515625" style="25" customWidth="1"/>
    <col min="7427" max="7427" width="17.7109375" style="25" customWidth="1"/>
    <col min="7428" max="7428" width="22.85546875" style="25" customWidth="1"/>
    <col min="7429" max="7429" width="14.42578125" style="25" customWidth="1"/>
    <col min="7430" max="7430" width="9.85546875" style="25" customWidth="1"/>
    <col min="7431" max="7680" width="9.140625" style="25"/>
    <col min="7681" max="7681" width="15.5703125" style="25" customWidth="1"/>
    <col min="7682" max="7682" width="4.28515625" style="25" customWidth="1"/>
    <col min="7683" max="7683" width="17.7109375" style="25" customWidth="1"/>
    <col min="7684" max="7684" width="22.85546875" style="25" customWidth="1"/>
    <col min="7685" max="7685" width="14.42578125" style="25" customWidth="1"/>
    <col min="7686" max="7686" width="9.85546875" style="25" customWidth="1"/>
    <col min="7687" max="7936" width="9.140625" style="25"/>
    <col min="7937" max="7937" width="15.5703125" style="25" customWidth="1"/>
    <col min="7938" max="7938" width="4.28515625" style="25" customWidth="1"/>
    <col min="7939" max="7939" width="17.7109375" style="25" customWidth="1"/>
    <col min="7940" max="7940" width="22.85546875" style="25" customWidth="1"/>
    <col min="7941" max="7941" width="14.42578125" style="25" customWidth="1"/>
    <col min="7942" max="7942" width="9.85546875" style="25" customWidth="1"/>
    <col min="7943" max="8192" width="9.140625" style="25"/>
    <col min="8193" max="8193" width="15.5703125" style="25" customWidth="1"/>
    <col min="8194" max="8194" width="4.28515625" style="25" customWidth="1"/>
    <col min="8195" max="8195" width="17.7109375" style="25" customWidth="1"/>
    <col min="8196" max="8196" width="22.85546875" style="25" customWidth="1"/>
    <col min="8197" max="8197" width="14.42578125" style="25" customWidth="1"/>
    <col min="8198" max="8198" width="9.85546875" style="25" customWidth="1"/>
    <col min="8199" max="8448" width="9.140625" style="25"/>
    <col min="8449" max="8449" width="15.5703125" style="25" customWidth="1"/>
    <col min="8450" max="8450" width="4.28515625" style="25" customWidth="1"/>
    <col min="8451" max="8451" width="17.7109375" style="25" customWidth="1"/>
    <col min="8452" max="8452" width="22.85546875" style="25" customWidth="1"/>
    <col min="8453" max="8453" width="14.42578125" style="25" customWidth="1"/>
    <col min="8454" max="8454" width="9.85546875" style="25" customWidth="1"/>
    <col min="8455" max="8704" width="9.140625" style="25"/>
    <col min="8705" max="8705" width="15.5703125" style="25" customWidth="1"/>
    <col min="8706" max="8706" width="4.28515625" style="25" customWidth="1"/>
    <col min="8707" max="8707" width="17.7109375" style="25" customWidth="1"/>
    <col min="8708" max="8708" width="22.85546875" style="25" customWidth="1"/>
    <col min="8709" max="8709" width="14.42578125" style="25" customWidth="1"/>
    <col min="8710" max="8710" width="9.85546875" style="25" customWidth="1"/>
    <col min="8711" max="8960" width="9.140625" style="25"/>
    <col min="8961" max="8961" width="15.5703125" style="25" customWidth="1"/>
    <col min="8962" max="8962" width="4.28515625" style="25" customWidth="1"/>
    <col min="8963" max="8963" width="17.7109375" style="25" customWidth="1"/>
    <col min="8964" max="8964" width="22.85546875" style="25" customWidth="1"/>
    <col min="8965" max="8965" width="14.42578125" style="25" customWidth="1"/>
    <col min="8966" max="8966" width="9.85546875" style="25" customWidth="1"/>
    <col min="8967" max="9216" width="9.140625" style="25"/>
    <col min="9217" max="9217" width="15.5703125" style="25" customWidth="1"/>
    <col min="9218" max="9218" width="4.28515625" style="25" customWidth="1"/>
    <col min="9219" max="9219" width="17.7109375" style="25" customWidth="1"/>
    <col min="9220" max="9220" width="22.85546875" style="25" customWidth="1"/>
    <col min="9221" max="9221" width="14.42578125" style="25" customWidth="1"/>
    <col min="9222" max="9222" width="9.85546875" style="25" customWidth="1"/>
    <col min="9223" max="9472" width="9.140625" style="25"/>
    <col min="9473" max="9473" width="15.5703125" style="25" customWidth="1"/>
    <col min="9474" max="9474" width="4.28515625" style="25" customWidth="1"/>
    <col min="9475" max="9475" width="17.7109375" style="25" customWidth="1"/>
    <col min="9476" max="9476" width="22.85546875" style="25" customWidth="1"/>
    <col min="9477" max="9477" width="14.42578125" style="25" customWidth="1"/>
    <col min="9478" max="9478" width="9.85546875" style="25" customWidth="1"/>
    <col min="9479" max="9728" width="9.140625" style="25"/>
    <col min="9729" max="9729" width="15.5703125" style="25" customWidth="1"/>
    <col min="9730" max="9730" width="4.28515625" style="25" customWidth="1"/>
    <col min="9731" max="9731" width="17.7109375" style="25" customWidth="1"/>
    <col min="9732" max="9732" width="22.85546875" style="25" customWidth="1"/>
    <col min="9733" max="9733" width="14.42578125" style="25" customWidth="1"/>
    <col min="9734" max="9734" width="9.85546875" style="25" customWidth="1"/>
    <col min="9735" max="9984" width="9.140625" style="25"/>
    <col min="9985" max="9985" width="15.5703125" style="25" customWidth="1"/>
    <col min="9986" max="9986" width="4.28515625" style="25" customWidth="1"/>
    <col min="9987" max="9987" width="17.7109375" style="25" customWidth="1"/>
    <col min="9988" max="9988" width="22.85546875" style="25" customWidth="1"/>
    <col min="9989" max="9989" width="14.42578125" style="25" customWidth="1"/>
    <col min="9990" max="9990" width="9.85546875" style="25" customWidth="1"/>
    <col min="9991" max="10240" width="9.140625" style="25"/>
    <col min="10241" max="10241" width="15.5703125" style="25" customWidth="1"/>
    <col min="10242" max="10242" width="4.28515625" style="25" customWidth="1"/>
    <col min="10243" max="10243" width="17.7109375" style="25" customWidth="1"/>
    <col min="10244" max="10244" width="22.85546875" style="25" customWidth="1"/>
    <col min="10245" max="10245" width="14.42578125" style="25" customWidth="1"/>
    <col min="10246" max="10246" width="9.85546875" style="25" customWidth="1"/>
    <col min="10247" max="10496" width="9.140625" style="25"/>
    <col min="10497" max="10497" width="15.5703125" style="25" customWidth="1"/>
    <col min="10498" max="10498" width="4.28515625" style="25" customWidth="1"/>
    <col min="10499" max="10499" width="17.7109375" style="25" customWidth="1"/>
    <col min="10500" max="10500" width="22.85546875" style="25" customWidth="1"/>
    <col min="10501" max="10501" width="14.42578125" style="25" customWidth="1"/>
    <col min="10502" max="10502" width="9.85546875" style="25" customWidth="1"/>
    <col min="10503" max="10752" width="9.140625" style="25"/>
    <col min="10753" max="10753" width="15.5703125" style="25" customWidth="1"/>
    <col min="10754" max="10754" width="4.28515625" style="25" customWidth="1"/>
    <col min="10755" max="10755" width="17.7109375" style="25" customWidth="1"/>
    <col min="10756" max="10756" width="22.85546875" style="25" customWidth="1"/>
    <col min="10757" max="10757" width="14.42578125" style="25" customWidth="1"/>
    <col min="10758" max="10758" width="9.85546875" style="25" customWidth="1"/>
    <col min="10759" max="11008" width="9.140625" style="25"/>
    <col min="11009" max="11009" width="15.5703125" style="25" customWidth="1"/>
    <col min="11010" max="11010" width="4.28515625" style="25" customWidth="1"/>
    <col min="11011" max="11011" width="17.7109375" style="25" customWidth="1"/>
    <col min="11012" max="11012" width="22.85546875" style="25" customWidth="1"/>
    <col min="11013" max="11013" width="14.42578125" style="25" customWidth="1"/>
    <col min="11014" max="11014" width="9.85546875" style="25" customWidth="1"/>
    <col min="11015" max="11264" width="9.140625" style="25"/>
    <col min="11265" max="11265" width="15.5703125" style="25" customWidth="1"/>
    <col min="11266" max="11266" width="4.28515625" style="25" customWidth="1"/>
    <col min="11267" max="11267" width="17.7109375" style="25" customWidth="1"/>
    <col min="11268" max="11268" width="22.85546875" style="25" customWidth="1"/>
    <col min="11269" max="11269" width="14.42578125" style="25" customWidth="1"/>
    <col min="11270" max="11270" width="9.85546875" style="25" customWidth="1"/>
    <col min="11271" max="11520" width="9.140625" style="25"/>
    <col min="11521" max="11521" width="15.5703125" style="25" customWidth="1"/>
    <col min="11522" max="11522" width="4.28515625" style="25" customWidth="1"/>
    <col min="11523" max="11523" width="17.7109375" style="25" customWidth="1"/>
    <col min="11524" max="11524" width="22.85546875" style="25" customWidth="1"/>
    <col min="11525" max="11525" width="14.42578125" style="25" customWidth="1"/>
    <col min="11526" max="11526" width="9.85546875" style="25" customWidth="1"/>
    <col min="11527" max="11776" width="9.140625" style="25"/>
    <col min="11777" max="11777" width="15.5703125" style="25" customWidth="1"/>
    <col min="11778" max="11778" width="4.28515625" style="25" customWidth="1"/>
    <col min="11779" max="11779" width="17.7109375" style="25" customWidth="1"/>
    <col min="11780" max="11780" width="22.85546875" style="25" customWidth="1"/>
    <col min="11781" max="11781" width="14.42578125" style="25" customWidth="1"/>
    <col min="11782" max="11782" width="9.85546875" style="25" customWidth="1"/>
    <col min="11783" max="12032" width="9.140625" style="25"/>
    <col min="12033" max="12033" width="15.5703125" style="25" customWidth="1"/>
    <col min="12034" max="12034" width="4.28515625" style="25" customWidth="1"/>
    <col min="12035" max="12035" width="17.7109375" style="25" customWidth="1"/>
    <col min="12036" max="12036" width="22.85546875" style="25" customWidth="1"/>
    <col min="12037" max="12037" width="14.42578125" style="25" customWidth="1"/>
    <col min="12038" max="12038" width="9.85546875" style="25" customWidth="1"/>
    <col min="12039" max="12288" width="9.140625" style="25"/>
    <col min="12289" max="12289" width="15.5703125" style="25" customWidth="1"/>
    <col min="12290" max="12290" width="4.28515625" style="25" customWidth="1"/>
    <col min="12291" max="12291" width="17.7109375" style="25" customWidth="1"/>
    <col min="12292" max="12292" width="22.85546875" style="25" customWidth="1"/>
    <col min="12293" max="12293" width="14.42578125" style="25" customWidth="1"/>
    <col min="12294" max="12294" width="9.85546875" style="25" customWidth="1"/>
    <col min="12295" max="12544" width="9.140625" style="25"/>
    <col min="12545" max="12545" width="15.5703125" style="25" customWidth="1"/>
    <col min="12546" max="12546" width="4.28515625" style="25" customWidth="1"/>
    <col min="12547" max="12547" width="17.7109375" style="25" customWidth="1"/>
    <col min="12548" max="12548" width="22.85546875" style="25" customWidth="1"/>
    <col min="12549" max="12549" width="14.42578125" style="25" customWidth="1"/>
    <col min="12550" max="12550" width="9.85546875" style="25" customWidth="1"/>
    <col min="12551" max="12800" width="9.140625" style="25"/>
    <col min="12801" max="12801" width="15.5703125" style="25" customWidth="1"/>
    <col min="12802" max="12802" width="4.28515625" style="25" customWidth="1"/>
    <col min="12803" max="12803" width="17.7109375" style="25" customWidth="1"/>
    <col min="12804" max="12804" width="22.85546875" style="25" customWidth="1"/>
    <col min="12805" max="12805" width="14.42578125" style="25" customWidth="1"/>
    <col min="12806" max="12806" width="9.85546875" style="25" customWidth="1"/>
    <col min="12807" max="13056" width="9.140625" style="25"/>
    <col min="13057" max="13057" width="15.5703125" style="25" customWidth="1"/>
    <col min="13058" max="13058" width="4.28515625" style="25" customWidth="1"/>
    <col min="13059" max="13059" width="17.7109375" style="25" customWidth="1"/>
    <col min="13060" max="13060" width="22.85546875" style="25" customWidth="1"/>
    <col min="13061" max="13061" width="14.42578125" style="25" customWidth="1"/>
    <col min="13062" max="13062" width="9.85546875" style="25" customWidth="1"/>
    <col min="13063" max="13312" width="9.140625" style="25"/>
    <col min="13313" max="13313" width="15.5703125" style="25" customWidth="1"/>
    <col min="13314" max="13314" width="4.28515625" style="25" customWidth="1"/>
    <col min="13315" max="13315" width="17.7109375" style="25" customWidth="1"/>
    <col min="13316" max="13316" width="22.85546875" style="25" customWidth="1"/>
    <col min="13317" max="13317" width="14.42578125" style="25" customWidth="1"/>
    <col min="13318" max="13318" width="9.85546875" style="25" customWidth="1"/>
    <col min="13319" max="13568" width="9.140625" style="25"/>
    <col min="13569" max="13569" width="15.5703125" style="25" customWidth="1"/>
    <col min="13570" max="13570" width="4.28515625" style="25" customWidth="1"/>
    <col min="13571" max="13571" width="17.7109375" style="25" customWidth="1"/>
    <col min="13572" max="13572" width="22.85546875" style="25" customWidth="1"/>
    <col min="13573" max="13573" width="14.42578125" style="25" customWidth="1"/>
    <col min="13574" max="13574" width="9.85546875" style="25" customWidth="1"/>
    <col min="13575" max="13824" width="9.140625" style="25"/>
    <col min="13825" max="13825" width="15.5703125" style="25" customWidth="1"/>
    <col min="13826" max="13826" width="4.28515625" style="25" customWidth="1"/>
    <col min="13827" max="13827" width="17.7109375" style="25" customWidth="1"/>
    <col min="13828" max="13828" width="22.85546875" style="25" customWidth="1"/>
    <col min="13829" max="13829" width="14.42578125" style="25" customWidth="1"/>
    <col min="13830" max="13830" width="9.85546875" style="25" customWidth="1"/>
    <col min="13831" max="14080" width="9.140625" style="25"/>
    <col min="14081" max="14081" width="15.5703125" style="25" customWidth="1"/>
    <col min="14082" max="14082" width="4.28515625" style="25" customWidth="1"/>
    <col min="14083" max="14083" width="17.7109375" style="25" customWidth="1"/>
    <col min="14084" max="14084" width="22.85546875" style="25" customWidth="1"/>
    <col min="14085" max="14085" width="14.42578125" style="25" customWidth="1"/>
    <col min="14086" max="14086" width="9.85546875" style="25" customWidth="1"/>
    <col min="14087" max="14336" width="9.140625" style="25"/>
    <col min="14337" max="14337" width="15.5703125" style="25" customWidth="1"/>
    <col min="14338" max="14338" width="4.28515625" style="25" customWidth="1"/>
    <col min="14339" max="14339" width="17.7109375" style="25" customWidth="1"/>
    <col min="14340" max="14340" width="22.85546875" style="25" customWidth="1"/>
    <col min="14341" max="14341" width="14.42578125" style="25" customWidth="1"/>
    <col min="14342" max="14342" width="9.85546875" style="25" customWidth="1"/>
    <col min="14343" max="14592" width="9.140625" style="25"/>
    <col min="14593" max="14593" width="15.5703125" style="25" customWidth="1"/>
    <col min="14594" max="14594" width="4.28515625" style="25" customWidth="1"/>
    <col min="14595" max="14595" width="17.7109375" style="25" customWidth="1"/>
    <col min="14596" max="14596" width="22.85546875" style="25" customWidth="1"/>
    <col min="14597" max="14597" width="14.42578125" style="25" customWidth="1"/>
    <col min="14598" max="14598" width="9.85546875" style="25" customWidth="1"/>
    <col min="14599" max="14848" width="9.140625" style="25"/>
    <col min="14849" max="14849" width="15.5703125" style="25" customWidth="1"/>
    <col min="14850" max="14850" width="4.28515625" style="25" customWidth="1"/>
    <col min="14851" max="14851" width="17.7109375" style="25" customWidth="1"/>
    <col min="14852" max="14852" width="22.85546875" style="25" customWidth="1"/>
    <col min="14853" max="14853" width="14.42578125" style="25" customWidth="1"/>
    <col min="14854" max="14854" width="9.85546875" style="25" customWidth="1"/>
    <col min="14855" max="15104" width="9.140625" style="25"/>
    <col min="15105" max="15105" width="15.5703125" style="25" customWidth="1"/>
    <col min="15106" max="15106" width="4.28515625" style="25" customWidth="1"/>
    <col min="15107" max="15107" width="17.7109375" style="25" customWidth="1"/>
    <col min="15108" max="15108" width="22.85546875" style="25" customWidth="1"/>
    <col min="15109" max="15109" width="14.42578125" style="25" customWidth="1"/>
    <col min="15110" max="15110" width="9.85546875" style="25" customWidth="1"/>
    <col min="15111" max="15360" width="9.140625" style="25"/>
    <col min="15361" max="15361" width="15.5703125" style="25" customWidth="1"/>
    <col min="15362" max="15362" width="4.28515625" style="25" customWidth="1"/>
    <col min="15363" max="15363" width="17.7109375" style="25" customWidth="1"/>
    <col min="15364" max="15364" width="22.85546875" style="25" customWidth="1"/>
    <col min="15365" max="15365" width="14.42578125" style="25" customWidth="1"/>
    <col min="15366" max="15366" width="9.85546875" style="25" customWidth="1"/>
    <col min="15367" max="15616" width="9.140625" style="25"/>
    <col min="15617" max="15617" width="15.5703125" style="25" customWidth="1"/>
    <col min="15618" max="15618" width="4.28515625" style="25" customWidth="1"/>
    <col min="15619" max="15619" width="17.7109375" style="25" customWidth="1"/>
    <col min="15620" max="15620" width="22.85546875" style="25" customWidth="1"/>
    <col min="15621" max="15621" width="14.42578125" style="25" customWidth="1"/>
    <col min="15622" max="15622" width="9.85546875" style="25" customWidth="1"/>
    <col min="15623" max="15872" width="9.140625" style="25"/>
    <col min="15873" max="15873" width="15.5703125" style="25" customWidth="1"/>
    <col min="15874" max="15874" width="4.28515625" style="25" customWidth="1"/>
    <col min="15875" max="15875" width="17.7109375" style="25" customWidth="1"/>
    <col min="15876" max="15876" width="22.85546875" style="25" customWidth="1"/>
    <col min="15877" max="15877" width="14.42578125" style="25" customWidth="1"/>
    <col min="15878" max="15878" width="9.85546875" style="25" customWidth="1"/>
    <col min="15879" max="16128" width="9.140625" style="25"/>
    <col min="16129" max="16129" width="15.5703125" style="25" customWidth="1"/>
    <col min="16130" max="16130" width="4.28515625" style="25" customWidth="1"/>
    <col min="16131" max="16131" width="17.7109375" style="25" customWidth="1"/>
    <col min="16132" max="16132" width="22.85546875" style="25" customWidth="1"/>
    <col min="16133" max="16133" width="14.42578125" style="25" customWidth="1"/>
    <col min="16134" max="16134" width="9.85546875" style="25" customWidth="1"/>
    <col min="16135" max="16384" width="9.140625" style="25"/>
  </cols>
  <sheetData>
    <row r="1" spans="1:8" ht="15.75" x14ac:dyDescent="0.25">
      <c r="A1" s="34" t="s">
        <v>148</v>
      </c>
    </row>
    <row r="2" spans="1:8" x14ac:dyDescent="0.2">
      <c r="A2" s="34" t="s">
        <v>149</v>
      </c>
    </row>
    <row r="3" spans="1:8" x14ac:dyDescent="0.2">
      <c r="A3" s="34" t="s">
        <v>150</v>
      </c>
    </row>
    <row r="4" spans="1:8" x14ac:dyDescent="0.2">
      <c r="A4" s="86" t="s">
        <v>151</v>
      </c>
      <c r="B4" s="86"/>
      <c r="C4" s="86"/>
      <c r="D4" s="86"/>
      <c r="E4" s="86"/>
      <c r="F4" s="86"/>
      <c r="G4" s="86"/>
      <c r="H4" s="86"/>
    </row>
    <row r="5" spans="1:8" x14ac:dyDescent="0.2">
      <c r="A5" s="86" t="s">
        <v>152</v>
      </c>
      <c r="B5" s="86"/>
      <c r="C5" s="86"/>
      <c r="D5" s="86"/>
      <c r="E5" s="86"/>
      <c r="F5" s="86"/>
      <c r="G5" s="86"/>
      <c r="H5" s="86"/>
    </row>
    <row r="6" spans="1:8" x14ac:dyDescent="0.2">
      <c r="A6" s="86" t="s">
        <v>153</v>
      </c>
      <c r="B6" s="86"/>
      <c r="C6" s="86"/>
      <c r="D6" s="86"/>
      <c r="E6" s="86"/>
      <c r="F6" s="86"/>
      <c r="G6" s="86"/>
      <c r="H6" s="86"/>
    </row>
    <row r="7" spans="1:8" ht="15" x14ac:dyDescent="0.25">
      <c r="A7" s="87" t="s">
        <v>154</v>
      </c>
    </row>
    <row r="8" spans="1:8" x14ac:dyDescent="0.2">
      <c r="A8" s="25" t="s">
        <v>155</v>
      </c>
    </row>
    <row r="9" spans="1:8" ht="15" x14ac:dyDescent="0.25">
      <c r="A9" s="88" t="s">
        <v>156</v>
      </c>
      <c r="B9" s="88" t="s">
        <v>101</v>
      </c>
      <c r="C9" s="88" t="s">
        <v>102</v>
      </c>
      <c r="D9" s="88" t="s">
        <v>103</v>
      </c>
      <c r="E9" s="88" t="s">
        <v>104</v>
      </c>
      <c r="F9" s="88" t="s">
        <v>105</v>
      </c>
    </row>
    <row r="10" spans="1:8" s="93" customFormat="1" ht="32.25" customHeight="1" x14ac:dyDescent="0.25">
      <c r="A10" s="97" t="s">
        <v>157</v>
      </c>
      <c r="B10" s="89" t="s">
        <v>132</v>
      </c>
      <c r="C10" s="90" t="s">
        <v>131</v>
      </c>
      <c r="D10" s="91" t="s">
        <v>158</v>
      </c>
      <c r="E10" s="91" t="s">
        <v>159</v>
      </c>
      <c r="F10" s="92" t="s">
        <v>160</v>
      </c>
    </row>
    <row r="11" spans="1:8" ht="19.5" thickBot="1" x14ac:dyDescent="0.4">
      <c r="A11" s="94" t="s">
        <v>161</v>
      </c>
      <c r="B11" s="63" t="s">
        <v>138</v>
      </c>
      <c r="C11" s="81" t="s">
        <v>94</v>
      </c>
      <c r="D11" s="71" t="s">
        <v>113</v>
      </c>
      <c r="E11" s="71"/>
    </row>
    <row r="12" spans="1:8" ht="18.75" x14ac:dyDescent="0.35">
      <c r="A12" s="88" t="s">
        <v>162</v>
      </c>
      <c r="B12" s="60" t="s">
        <v>141</v>
      </c>
      <c r="C12" s="80" t="s">
        <v>140</v>
      </c>
    </row>
  </sheetData>
  <pageMargins left="0.7" right="0.7" top="0.75" bottom="0.75" header="0.3" footer="0.3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12"/>
  <sheetViews>
    <sheetView zoomScaleNormal="100" workbookViewId="0">
      <selection activeCell="G1" sqref="G1:O11"/>
    </sheetView>
  </sheetViews>
  <sheetFormatPr defaultRowHeight="15" x14ac:dyDescent="0.25"/>
  <cols>
    <col min="1" max="1" width="11.85546875" customWidth="1"/>
    <col min="2" max="2" width="17.7109375" bestFit="1" customWidth="1"/>
    <col min="3" max="3" width="4.28515625" customWidth="1"/>
    <col min="4" max="4" width="22.85546875" customWidth="1"/>
    <col min="5" max="5" width="19.7109375" customWidth="1"/>
    <col min="6" max="6" width="9.85546875" customWidth="1"/>
  </cols>
  <sheetData>
    <row r="1" spans="1:24" ht="15.75" x14ac:dyDescent="0.25">
      <c r="A1" s="34" t="s">
        <v>165</v>
      </c>
      <c r="B1" s="34"/>
      <c r="C1" s="25"/>
      <c r="D1" s="25"/>
      <c r="E1" s="25"/>
      <c r="G1" s="25" t="s">
        <v>171</v>
      </c>
    </row>
    <row r="2" spans="1:24" x14ac:dyDescent="0.25">
      <c r="A2" s="34" t="s">
        <v>166</v>
      </c>
      <c r="B2" s="34"/>
      <c r="C2" s="25"/>
      <c r="D2" s="25"/>
      <c r="E2" s="25"/>
      <c r="F2" s="25"/>
    </row>
    <row r="3" spans="1:24" x14ac:dyDescent="0.25">
      <c r="A3" s="86" t="s">
        <v>167</v>
      </c>
      <c r="B3" s="86"/>
      <c r="C3" s="25"/>
      <c r="D3" s="25"/>
      <c r="E3" s="25"/>
      <c r="F3" s="25"/>
    </row>
    <row r="4" spans="1:24" x14ac:dyDescent="0.25">
      <c r="A4" s="86" t="s">
        <v>168</v>
      </c>
      <c r="C4" s="86"/>
      <c r="D4" s="86"/>
      <c r="E4" s="86"/>
      <c r="F4" s="86"/>
    </row>
    <row r="5" spans="1:24" x14ac:dyDescent="0.25">
      <c r="A5" s="86" t="s">
        <v>169</v>
      </c>
      <c r="B5" s="86"/>
      <c r="C5" s="86"/>
      <c r="D5" s="86"/>
      <c r="E5" s="86"/>
      <c r="F5" s="86"/>
    </row>
    <row r="6" spans="1:24" x14ac:dyDescent="0.25">
      <c r="B6" s="86"/>
      <c r="C6" s="86"/>
      <c r="D6" s="86"/>
      <c r="E6" s="86"/>
      <c r="F6" s="86"/>
    </row>
    <row r="7" spans="1:24" x14ac:dyDescent="0.25">
      <c r="A7" s="87" t="s">
        <v>170</v>
      </c>
      <c r="B7" s="87"/>
      <c r="C7" s="25"/>
      <c r="D7" s="25"/>
      <c r="E7" s="25"/>
      <c r="F7" s="25"/>
    </row>
    <row r="8" spans="1:24" x14ac:dyDescent="0.25">
      <c r="A8" s="25" t="s">
        <v>155</v>
      </c>
      <c r="B8" s="25"/>
      <c r="C8" s="25"/>
      <c r="D8" s="25"/>
      <c r="E8" s="25"/>
      <c r="F8" s="25"/>
    </row>
    <row r="9" spans="1:24" x14ac:dyDescent="0.25">
      <c r="A9" s="88" t="s">
        <v>156</v>
      </c>
      <c r="B9" s="88" t="s">
        <v>102</v>
      </c>
      <c r="C9" s="88" t="s">
        <v>24</v>
      </c>
      <c r="D9" s="88" t="s">
        <v>103</v>
      </c>
      <c r="E9" s="88" t="s">
        <v>26</v>
      </c>
      <c r="F9" s="88" t="s">
        <v>164</v>
      </c>
    </row>
    <row r="10" spans="1:24" ht="50.25" customHeight="1" x14ac:dyDescent="0.25">
      <c r="A10" s="97" t="s">
        <v>29</v>
      </c>
      <c r="B10" s="90" t="s">
        <v>131</v>
      </c>
      <c r="C10" s="89" t="s">
        <v>132</v>
      </c>
      <c r="D10" s="91" t="s">
        <v>158</v>
      </c>
      <c r="E10" s="91" t="s">
        <v>159</v>
      </c>
      <c r="F10" s="92" t="s">
        <v>160</v>
      </c>
    </row>
    <row r="11" spans="1:24" ht="30.75" thickBot="1" x14ac:dyDescent="0.3">
      <c r="A11" s="96" t="s">
        <v>30</v>
      </c>
      <c r="B11" s="81" t="s">
        <v>94</v>
      </c>
      <c r="C11" s="63" t="s">
        <v>138</v>
      </c>
      <c r="D11" s="98" t="s">
        <v>159</v>
      </c>
      <c r="E11" s="71"/>
      <c r="F11" s="25"/>
      <c r="X11" s="95"/>
    </row>
    <row r="12" spans="1:24" ht="18.75" x14ac:dyDescent="0.35">
      <c r="A12" s="88" t="s">
        <v>31</v>
      </c>
      <c r="B12" s="80" t="s">
        <v>140</v>
      </c>
      <c r="C12" s="60" t="s">
        <v>141</v>
      </c>
      <c r="D12" s="25"/>
      <c r="E12" s="25"/>
      <c r="F12" s="25"/>
      <c r="X12" s="95"/>
    </row>
  </sheetData>
  <pageMargins left="0.7" right="0.7" top="0.75" bottom="0.75" header="0.3" footer="0.3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0"/>
  <sheetViews>
    <sheetView zoomScale="90" zoomScaleNormal="90" workbookViewId="0">
      <selection activeCell="O15" sqref="O15"/>
    </sheetView>
  </sheetViews>
  <sheetFormatPr defaultRowHeight="12.75" x14ac:dyDescent="0.2"/>
  <cols>
    <col min="1" max="1" width="8.85546875" style="25" customWidth="1"/>
    <col min="2" max="4" width="12.140625" style="25" customWidth="1"/>
    <col min="5" max="5" width="4.5703125" style="25" customWidth="1"/>
    <col min="6" max="6" width="17.42578125" style="25" customWidth="1"/>
    <col min="7" max="7" width="7.5703125" style="24" customWidth="1"/>
    <col min="8" max="8" width="8" style="24" customWidth="1"/>
    <col min="9" max="9" width="8.85546875" style="24" customWidth="1"/>
    <col min="10" max="10" width="8.7109375" style="24" customWidth="1"/>
    <col min="11" max="11" width="9.140625" style="24" customWidth="1"/>
    <col min="12" max="12" width="9" style="24" customWidth="1"/>
    <col min="13" max="256" width="9.140625" style="25"/>
    <col min="257" max="257" width="8.85546875" style="25" customWidth="1"/>
    <col min="258" max="260" width="12.140625" style="25" customWidth="1"/>
    <col min="261" max="261" width="4.5703125" style="25" customWidth="1"/>
    <col min="262" max="262" width="17.42578125" style="25" customWidth="1"/>
    <col min="263" max="263" width="7.5703125" style="25" customWidth="1"/>
    <col min="264" max="264" width="8" style="25" customWidth="1"/>
    <col min="265" max="265" width="8.85546875" style="25" customWidth="1"/>
    <col min="266" max="266" width="8.7109375" style="25" customWidth="1"/>
    <col min="267" max="267" width="9.140625" style="25" customWidth="1"/>
    <col min="268" max="268" width="9" style="25" customWidth="1"/>
    <col min="269" max="512" width="9.140625" style="25"/>
    <col min="513" max="513" width="8.85546875" style="25" customWidth="1"/>
    <col min="514" max="516" width="12.140625" style="25" customWidth="1"/>
    <col min="517" max="517" width="4.5703125" style="25" customWidth="1"/>
    <col min="518" max="518" width="17.42578125" style="25" customWidth="1"/>
    <col min="519" max="519" width="7.5703125" style="25" customWidth="1"/>
    <col min="520" max="520" width="8" style="25" customWidth="1"/>
    <col min="521" max="521" width="8.85546875" style="25" customWidth="1"/>
    <col min="522" max="522" width="8.7109375" style="25" customWidth="1"/>
    <col min="523" max="523" width="9.140625" style="25" customWidth="1"/>
    <col min="524" max="524" width="9" style="25" customWidth="1"/>
    <col min="525" max="768" width="9.140625" style="25"/>
    <col min="769" max="769" width="8.85546875" style="25" customWidth="1"/>
    <col min="770" max="772" width="12.140625" style="25" customWidth="1"/>
    <col min="773" max="773" width="4.5703125" style="25" customWidth="1"/>
    <col min="774" max="774" width="17.42578125" style="25" customWidth="1"/>
    <col min="775" max="775" width="7.5703125" style="25" customWidth="1"/>
    <col min="776" max="776" width="8" style="25" customWidth="1"/>
    <col min="777" max="777" width="8.85546875" style="25" customWidth="1"/>
    <col min="778" max="778" width="8.7109375" style="25" customWidth="1"/>
    <col min="779" max="779" width="9.140625" style="25" customWidth="1"/>
    <col min="780" max="780" width="9" style="25" customWidth="1"/>
    <col min="781" max="1024" width="9.140625" style="25"/>
    <col min="1025" max="1025" width="8.85546875" style="25" customWidth="1"/>
    <col min="1026" max="1028" width="12.140625" style="25" customWidth="1"/>
    <col min="1029" max="1029" width="4.5703125" style="25" customWidth="1"/>
    <col min="1030" max="1030" width="17.42578125" style="25" customWidth="1"/>
    <col min="1031" max="1031" width="7.5703125" style="25" customWidth="1"/>
    <col min="1032" max="1032" width="8" style="25" customWidth="1"/>
    <col min="1033" max="1033" width="8.85546875" style="25" customWidth="1"/>
    <col min="1034" max="1034" width="8.7109375" style="25" customWidth="1"/>
    <col min="1035" max="1035" width="9.140625" style="25" customWidth="1"/>
    <col min="1036" max="1036" width="9" style="25" customWidth="1"/>
    <col min="1037" max="1280" width="9.140625" style="25"/>
    <col min="1281" max="1281" width="8.85546875" style="25" customWidth="1"/>
    <col min="1282" max="1284" width="12.140625" style="25" customWidth="1"/>
    <col min="1285" max="1285" width="4.5703125" style="25" customWidth="1"/>
    <col min="1286" max="1286" width="17.42578125" style="25" customWidth="1"/>
    <col min="1287" max="1287" width="7.5703125" style="25" customWidth="1"/>
    <col min="1288" max="1288" width="8" style="25" customWidth="1"/>
    <col min="1289" max="1289" width="8.85546875" style="25" customWidth="1"/>
    <col min="1290" max="1290" width="8.7109375" style="25" customWidth="1"/>
    <col min="1291" max="1291" width="9.140625" style="25" customWidth="1"/>
    <col min="1292" max="1292" width="9" style="25" customWidth="1"/>
    <col min="1293" max="1536" width="9.140625" style="25"/>
    <col min="1537" max="1537" width="8.85546875" style="25" customWidth="1"/>
    <col min="1538" max="1540" width="12.140625" style="25" customWidth="1"/>
    <col min="1541" max="1541" width="4.5703125" style="25" customWidth="1"/>
    <col min="1542" max="1542" width="17.42578125" style="25" customWidth="1"/>
    <col min="1543" max="1543" width="7.5703125" style="25" customWidth="1"/>
    <col min="1544" max="1544" width="8" style="25" customWidth="1"/>
    <col min="1545" max="1545" width="8.85546875" style="25" customWidth="1"/>
    <col min="1546" max="1546" width="8.7109375" style="25" customWidth="1"/>
    <col min="1547" max="1547" width="9.140625" style="25" customWidth="1"/>
    <col min="1548" max="1548" width="9" style="25" customWidth="1"/>
    <col min="1549" max="1792" width="9.140625" style="25"/>
    <col min="1793" max="1793" width="8.85546875" style="25" customWidth="1"/>
    <col min="1794" max="1796" width="12.140625" style="25" customWidth="1"/>
    <col min="1797" max="1797" width="4.5703125" style="25" customWidth="1"/>
    <col min="1798" max="1798" width="17.42578125" style="25" customWidth="1"/>
    <col min="1799" max="1799" width="7.5703125" style="25" customWidth="1"/>
    <col min="1800" max="1800" width="8" style="25" customWidth="1"/>
    <col min="1801" max="1801" width="8.85546875" style="25" customWidth="1"/>
    <col min="1802" max="1802" width="8.7109375" style="25" customWidth="1"/>
    <col min="1803" max="1803" width="9.140625" style="25" customWidth="1"/>
    <col min="1804" max="1804" width="9" style="25" customWidth="1"/>
    <col min="1805" max="2048" width="9.140625" style="25"/>
    <col min="2049" max="2049" width="8.85546875" style="25" customWidth="1"/>
    <col min="2050" max="2052" width="12.140625" style="25" customWidth="1"/>
    <col min="2053" max="2053" width="4.5703125" style="25" customWidth="1"/>
    <col min="2054" max="2054" width="17.42578125" style="25" customWidth="1"/>
    <col min="2055" max="2055" width="7.5703125" style="25" customWidth="1"/>
    <col min="2056" max="2056" width="8" style="25" customWidth="1"/>
    <col min="2057" max="2057" width="8.85546875" style="25" customWidth="1"/>
    <col min="2058" max="2058" width="8.7109375" style="25" customWidth="1"/>
    <col min="2059" max="2059" width="9.140625" style="25" customWidth="1"/>
    <col min="2060" max="2060" width="9" style="25" customWidth="1"/>
    <col min="2061" max="2304" width="9.140625" style="25"/>
    <col min="2305" max="2305" width="8.85546875" style="25" customWidth="1"/>
    <col min="2306" max="2308" width="12.140625" style="25" customWidth="1"/>
    <col min="2309" max="2309" width="4.5703125" style="25" customWidth="1"/>
    <col min="2310" max="2310" width="17.42578125" style="25" customWidth="1"/>
    <col min="2311" max="2311" width="7.5703125" style="25" customWidth="1"/>
    <col min="2312" max="2312" width="8" style="25" customWidth="1"/>
    <col min="2313" max="2313" width="8.85546875" style="25" customWidth="1"/>
    <col min="2314" max="2314" width="8.7109375" style="25" customWidth="1"/>
    <col min="2315" max="2315" width="9.140625" style="25" customWidth="1"/>
    <col min="2316" max="2316" width="9" style="25" customWidth="1"/>
    <col min="2317" max="2560" width="9.140625" style="25"/>
    <col min="2561" max="2561" width="8.85546875" style="25" customWidth="1"/>
    <col min="2562" max="2564" width="12.140625" style="25" customWidth="1"/>
    <col min="2565" max="2565" width="4.5703125" style="25" customWidth="1"/>
    <col min="2566" max="2566" width="17.42578125" style="25" customWidth="1"/>
    <col min="2567" max="2567" width="7.5703125" style="25" customWidth="1"/>
    <col min="2568" max="2568" width="8" style="25" customWidth="1"/>
    <col min="2569" max="2569" width="8.85546875" style="25" customWidth="1"/>
    <col min="2570" max="2570" width="8.7109375" style="25" customWidth="1"/>
    <col min="2571" max="2571" width="9.140625" style="25" customWidth="1"/>
    <col min="2572" max="2572" width="9" style="25" customWidth="1"/>
    <col min="2573" max="2816" width="9.140625" style="25"/>
    <col min="2817" max="2817" width="8.85546875" style="25" customWidth="1"/>
    <col min="2818" max="2820" width="12.140625" style="25" customWidth="1"/>
    <col min="2821" max="2821" width="4.5703125" style="25" customWidth="1"/>
    <col min="2822" max="2822" width="17.42578125" style="25" customWidth="1"/>
    <col min="2823" max="2823" width="7.5703125" style="25" customWidth="1"/>
    <col min="2824" max="2824" width="8" style="25" customWidth="1"/>
    <col min="2825" max="2825" width="8.85546875" style="25" customWidth="1"/>
    <col min="2826" max="2826" width="8.7109375" style="25" customWidth="1"/>
    <col min="2827" max="2827" width="9.140625" style="25" customWidth="1"/>
    <col min="2828" max="2828" width="9" style="25" customWidth="1"/>
    <col min="2829" max="3072" width="9.140625" style="25"/>
    <col min="3073" max="3073" width="8.85546875" style="25" customWidth="1"/>
    <col min="3074" max="3076" width="12.140625" style="25" customWidth="1"/>
    <col min="3077" max="3077" width="4.5703125" style="25" customWidth="1"/>
    <col min="3078" max="3078" width="17.42578125" style="25" customWidth="1"/>
    <col min="3079" max="3079" width="7.5703125" style="25" customWidth="1"/>
    <col min="3080" max="3080" width="8" style="25" customWidth="1"/>
    <col min="3081" max="3081" width="8.85546875" style="25" customWidth="1"/>
    <col min="3082" max="3082" width="8.7109375" style="25" customWidth="1"/>
    <col min="3083" max="3083" width="9.140625" style="25" customWidth="1"/>
    <col min="3084" max="3084" width="9" style="25" customWidth="1"/>
    <col min="3085" max="3328" width="9.140625" style="25"/>
    <col min="3329" max="3329" width="8.85546875" style="25" customWidth="1"/>
    <col min="3330" max="3332" width="12.140625" style="25" customWidth="1"/>
    <col min="3333" max="3333" width="4.5703125" style="25" customWidth="1"/>
    <col min="3334" max="3334" width="17.42578125" style="25" customWidth="1"/>
    <col min="3335" max="3335" width="7.5703125" style="25" customWidth="1"/>
    <col min="3336" max="3336" width="8" style="25" customWidth="1"/>
    <col min="3337" max="3337" width="8.85546875" style="25" customWidth="1"/>
    <col min="3338" max="3338" width="8.7109375" style="25" customWidth="1"/>
    <col min="3339" max="3339" width="9.140625" style="25" customWidth="1"/>
    <col min="3340" max="3340" width="9" style="25" customWidth="1"/>
    <col min="3341" max="3584" width="9.140625" style="25"/>
    <col min="3585" max="3585" width="8.85546875" style="25" customWidth="1"/>
    <col min="3586" max="3588" width="12.140625" style="25" customWidth="1"/>
    <col min="3589" max="3589" width="4.5703125" style="25" customWidth="1"/>
    <col min="3590" max="3590" width="17.42578125" style="25" customWidth="1"/>
    <col min="3591" max="3591" width="7.5703125" style="25" customWidth="1"/>
    <col min="3592" max="3592" width="8" style="25" customWidth="1"/>
    <col min="3593" max="3593" width="8.85546875" style="25" customWidth="1"/>
    <col min="3594" max="3594" width="8.7109375" style="25" customWidth="1"/>
    <col min="3595" max="3595" width="9.140625" style="25" customWidth="1"/>
    <col min="3596" max="3596" width="9" style="25" customWidth="1"/>
    <col min="3597" max="3840" width="9.140625" style="25"/>
    <col min="3841" max="3841" width="8.85546875" style="25" customWidth="1"/>
    <col min="3842" max="3844" width="12.140625" style="25" customWidth="1"/>
    <col min="3845" max="3845" width="4.5703125" style="25" customWidth="1"/>
    <col min="3846" max="3846" width="17.42578125" style="25" customWidth="1"/>
    <col min="3847" max="3847" width="7.5703125" style="25" customWidth="1"/>
    <col min="3848" max="3848" width="8" style="25" customWidth="1"/>
    <col min="3849" max="3849" width="8.85546875" style="25" customWidth="1"/>
    <col min="3850" max="3850" width="8.7109375" style="25" customWidth="1"/>
    <col min="3851" max="3851" width="9.140625" style="25" customWidth="1"/>
    <col min="3852" max="3852" width="9" style="25" customWidth="1"/>
    <col min="3853" max="4096" width="9.140625" style="25"/>
    <col min="4097" max="4097" width="8.85546875" style="25" customWidth="1"/>
    <col min="4098" max="4100" width="12.140625" style="25" customWidth="1"/>
    <col min="4101" max="4101" width="4.5703125" style="25" customWidth="1"/>
    <col min="4102" max="4102" width="17.42578125" style="25" customWidth="1"/>
    <col min="4103" max="4103" width="7.5703125" style="25" customWidth="1"/>
    <col min="4104" max="4104" width="8" style="25" customWidth="1"/>
    <col min="4105" max="4105" width="8.85546875" style="25" customWidth="1"/>
    <col min="4106" max="4106" width="8.7109375" style="25" customWidth="1"/>
    <col min="4107" max="4107" width="9.140625" style="25" customWidth="1"/>
    <col min="4108" max="4108" width="9" style="25" customWidth="1"/>
    <col min="4109" max="4352" width="9.140625" style="25"/>
    <col min="4353" max="4353" width="8.85546875" style="25" customWidth="1"/>
    <col min="4354" max="4356" width="12.140625" style="25" customWidth="1"/>
    <col min="4357" max="4357" width="4.5703125" style="25" customWidth="1"/>
    <col min="4358" max="4358" width="17.42578125" style="25" customWidth="1"/>
    <col min="4359" max="4359" width="7.5703125" style="25" customWidth="1"/>
    <col min="4360" max="4360" width="8" style="25" customWidth="1"/>
    <col min="4361" max="4361" width="8.85546875" style="25" customWidth="1"/>
    <col min="4362" max="4362" width="8.7109375" style="25" customWidth="1"/>
    <col min="4363" max="4363" width="9.140625" style="25" customWidth="1"/>
    <col min="4364" max="4364" width="9" style="25" customWidth="1"/>
    <col min="4365" max="4608" width="9.140625" style="25"/>
    <col min="4609" max="4609" width="8.85546875" style="25" customWidth="1"/>
    <col min="4610" max="4612" width="12.140625" style="25" customWidth="1"/>
    <col min="4613" max="4613" width="4.5703125" style="25" customWidth="1"/>
    <col min="4614" max="4614" width="17.42578125" style="25" customWidth="1"/>
    <col min="4615" max="4615" width="7.5703125" style="25" customWidth="1"/>
    <col min="4616" max="4616" width="8" style="25" customWidth="1"/>
    <col min="4617" max="4617" width="8.85546875" style="25" customWidth="1"/>
    <col min="4618" max="4618" width="8.7109375" style="25" customWidth="1"/>
    <col min="4619" max="4619" width="9.140625" style="25" customWidth="1"/>
    <col min="4620" max="4620" width="9" style="25" customWidth="1"/>
    <col min="4621" max="4864" width="9.140625" style="25"/>
    <col min="4865" max="4865" width="8.85546875" style="25" customWidth="1"/>
    <col min="4866" max="4868" width="12.140625" style="25" customWidth="1"/>
    <col min="4869" max="4869" width="4.5703125" style="25" customWidth="1"/>
    <col min="4870" max="4870" width="17.42578125" style="25" customWidth="1"/>
    <col min="4871" max="4871" width="7.5703125" style="25" customWidth="1"/>
    <col min="4872" max="4872" width="8" style="25" customWidth="1"/>
    <col min="4873" max="4873" width="8.85546875" style="25" customWidth="1"/>
    <col min="4874" max="4874" width="8.7109375" style="25" customWidth="1"/>
    <col min="4875" max="4875" width="9.140625" style="25" customWidth="1"/>
    <col min="4876" max="4876" width="9" style="25" customWidth="1"/>
    <col min="4877" max="5120" width="9.140625" style="25"/>
    <col min="5121" max="5121" width="8.85546875" style="25" customWidth="1"/>
    <col min="5122" max="5124" width="12.140625" style="25" customWidth="1"/>
    <col min="5125" max="5125" width="4.5703125" style="25" customWidth="1"/>
    <col min="5126" max="5126" width="17.42578125" style="25" customWidth="1"/>
    <col min="5127" max="5127" width="7.5703125" style="25" customWidth="1"/>
    <col min="5128" max="5128" width="8" style="25" customWidth="1"/>
    <col min="5129" max="5129" width="8.85546875" style="25" customWidth="1"/>
    <col min="5130" max="5130" width="8.7109375" style="25" customWidth="1"/>
    <col min="5131" max="5131" width="9.140625" style="25" customWidth="1"/>
    <col min="5132" max="5132" width="9" style="25" customWidth="1"/>
    <col min="5133" max="5376" width="9.140625" style="25"/>
    <col min="5377" max="5377" width="8.85546875" style="25" customWidth="1"/>
    <col min="5378" max="5380" width="12.140625" style="25" customWidth="1"/>
    <col min="5381" max="5381" width="4.5703125" style="25" customWidth="1"/>
    <col min="5382" max="5382" width="17.42578125" style="25" customWidth="1"/>
    <col min="5383" max="5383" width="7.5703125" style="25" customWidth="1"/>
    <col min="5384" max="5384" width="8" style="25" customWidth="1"/>
    <col min="5385" max="5385" width="8.85546875" style="25" customWidth="1"/>
    <col min="5386" max="5386" width="8.7109375" style="25" customWidth="1"/>
    <col min="5387" max="5387" width="9.140625" style="25" customWidth="1"/>
    <col min="5388" max="5388" width="9" style="25" customWidth="1"/>
    <col min="5389" max="5632" width="9.140625" style="25"/>
    <col min="5633" max="5633" width="8.85546875" style="25" customWidth="1"/>
    <col min="5634" max="5636" width="12.140625" style="25" customWidth="1"/>
    <col min="5637" max="5637" width="4.5703125" style="25" customWidth="1"/>
    <col min="5638" max="5638" width="17.42578125" style="25" customWidth="1"/>
    <col min="5639" max="5639" width="7.5703125" style="25" customWidth="1"/>
    <col min="5640" max="5640" width="8" style="25" customWidth="1"/>
    <col min="5641" max="5641" width="8.85546875" style="25" customWidth="1"/>
    <col min="5642" max="5642" width="8.7109375" style="25" customWidth="1"/>
    <col min="5643" max="5643" width="9.140625" style="25" customWidth="1"/>
    <col min="5644" max="5644" width="9" style="25" customWidth="1"/>
    <col min="5645" max="5888" width="9.140625" style="25"/>
    <col min="5889" max="5889" width="8.85546875" style="25" customWidth="1"/>
    <col min="5890" max="5892" width="12.140625" style="25" customWidth="1"/>
    <col min="5893" max="5893" width="4.5703125" style="25" customWidth="1"/>
    <col min="5894" max="5894" width="17.42578125" style="25" customWidth="1"/>
    <col min="5895" max="5895" width="7.5703125" style="25" customWidth="1"/>
    <col min="5896" max="5896" width="8" style="25" customWidth="1"/>
    <col min="5897" max="5897" width="8.85546875" style="25" customWidth="1"/>
    <col min="5898" max="5898" width="8.7109375" style="25" customWidth="1"/>
    <col min="5899" max="5899" width="9.140625" style="25" customWidth="1"/>
    <col min="5900" max="5900" width="9" style="25" customWidth="1"/>
    <col min="5901" max="6144" width="9.140625" style="25"/>
    <col min="6145" max="6145" width="8.85546875" style="25" customWidth="1"/>
    <col min="6146" max="6148" width="12.140625" style="25" customWidth="1"/>
    <col min="6149" max="6149" width="4.5703125" style="25" customWidth="1"/>
    <col min="6150" max="6150" width="17.42578125" style="25" customWidth="1"/>
    <col min="6151" max="6151" width="7.5703125" style="25" customWidth="1"/>
    <col min="6152" max="6152" width="8" style="25" customWidth="1"/>
    <col min="6153" max="6153" width="8.85546875" style="25" customWidth="1"/>
    <col min="6154" max="6154" width="8.7109375" style="25" customWidth="1"/>
    <col min="6155" max="6155" width="9.140625" style="25" customWidth="1"/>
    <col min="6156" max="6156" width="9" style="25" customWidth="1"/>
    <col min="6157" max="6400" width="9.140625" style="25"/>
    <col min="6401" max="6401" width="8.85546875" style="25" customWidth="1"/>
    <col min="6402" max="6404" width="12.140625" style="25" customWidth="1"/>
    <col min="6405" max="6405" width="4.5703125" style="25" customWidth="1"/>
    <col min="6406" max="6406" width="17.42578125" style="25" customWidth="1"/>
    <col min="6407" max="6407" width="7.5703125" style="25" customWidth="1"/>
    <col min="6408" max="6408" width="8" style="25" customWidth="1"/>
    <col min="6409" max="6409" width="8.85546875" style="25" customWidth="1"/>
    <col min="6410" max="6410" width="8.7109375" style="25" customWidth="1"/>
    <col min="6411" max="6411" width="9.140625" style="25" customWidth="1"/>
    <col min="6412" max="6412" width="9" style="25" customWidth="1"/>
    <col min="6413" max="6656" width="9.140625" style="25"/>
    <col min="6657" max="6657" width="8.85546875" style="25" customWidth="1"/>
    <col min="6658" max="6660" width="12.140625" style="25" customWidth="1"/>
    <col min="6661" max="6661" width="4.5703125" style="25" customWidth="1"/>
    <col min="6662" max="6662" width="17.42578125" style="25" customWidth="1"/>
    <col min="6663" max="6663" width="7.5703125" style="25" customWidth="1"/>
    <col min="6664" max="6664" width="8" style="25" customWidth="1"/>
    <col min="6665" max="6665" width="8.85546875" style="25" customWidth="1"/>
    <col min="6666" max="6666" width="8.7109375" style="25" customWidth="1"/>
    <col min="6667" max="6667" width="9.140625" style="25" customWidth="1"/>
    <col min="6668" max="6668" width="9" style="25" customWidth="1"/>
    <col min="6669" max="6912" width="9.140625" style="25"/>
    <col min="6913" max="6913" width="8.85546875" style="25" customWidth="1"/>
    <col min="6914" max="6916" width="12.140625" style="25" customWidth="1"/>
    <col min="6917" max="6917" width="4.5703125" style="25" customWidth="1"/>
    <col min="6918" max="6918" width="17.42578125" style="25" customWidth="1"/>
    <col min="6919" max="6919" width="7.5703125" style="25" customWidth="1"/>
    <col min="6920" max="6920" width="8" style="25" customWidth="1"/>
    <col min="6921" max="6921" width="8.85546875" style="25" customWidth="1"/>
    <col min="6922" max="6922" width="8.7109375" style="25" customWidth="1"/>
    <col min="6923" max="6923" width="9.140625" style="25" customWidth="1"/>
    <col min="6924" max="6924" width="9" style="25" customWidth="1"/>
    <col min="6925" max="7168" width="9.140625" style="25"/>
    <col min="7169" max="7169" width="8.85546875" style="25" customWidth="1"/>
    <col min="7170" max="7172" width="12.140625" style="25" customWidth="1"/>
    <col min="7173" max="7173" width="4.5703125" style="25" customWidth="1"/>
    <col min="7174" max="7174" width="17.42578125" style="25" customWidth="1"/>
    <col min="7175" max="7175" width="7.5703125" style="25" customWidth="1"/>
    <col min="7176" max="7176" width="8" style="25" customWidth="1"/>
    <col min="7177" max="7177" width="8.85546875" style="25" customWidth="1"/>
    <col min="7178" max="7178" width="8.7109375" style="25" customWidth="1"/>
    <col min="7179" max="7179" width="9.140625" style="25" customWidth="1"/>
    <col min="7180" max="7180" width="9" style="25" customWidth="1"/>
    <col min="7181" max="7424" width="9.140625" style="25"/>
    <col min="7425" max="7425" width="8.85546875" style="25" customWidth="1"/>
    <col min="7426" max="7428" width="12.140625" style="25" customWidth="1"/>
    <col min="7429" max="7429" width="4.5703125" style="25" customWidth="1"/>
    <col min="7430" max="7430" width="17.42578125" style="25" customWidth="1"/>
    <col min="7431" max="7431" width="7.5703125" style="25" customWidth="1"/>
    <col min="7432" max="7432" width="8" style="25" customWidth="1"/>
    <col min="7433" max="7433" width="8.85546875" style="25" customWidth="1"/>
    <col min="7434" max="7434" width="8.7109375" style="25" customWidth="1"/>
    <col min="7435" max="7435" width="9.140625" style="25" customWidth="1"/>
    <col min="7436" max="7436" width="9" style="25" customWidth="1"/>
    <col min="7437" max="7680" width="9.140625" style="25"/>
    <col min="7681" max="7681" width="8.85546875" style="25" customWidth="1"/>
    <col min="7682" max="7684" width="12.140625" style="25" customWidth="1"/>
    <col min="7685" max="7685" width="4.5703125" style="25" customWidth="1"/>
    <col min="7686" max="7686" width="17.42578125" style="25" customWidth="1"/>
    <col min="7687" max="7687" width="7.5703125" style="25" customWidth="1"/>
    <col min="7688" max="7688" width="8" style="25" customWidth="1"/>
    <col min="7689" max="7689" width="8.85546875" style="25" customWidth="1"/>
    <col min="7690" max="7690" width="8.7109375" style="25" customWidth="1"/>
    <col min="7691" max="7691" width="9.140625" style="25" customWidth="1"/>
    <col min="7692" max="7692" width="9" style="25" customWidth="1"/>
    <col min="7693" max="7936" width="9.140625" style="25"/>
    <col min="7937" max="7937" width="8.85546875" style="25" customWidth="1"/>
    <col min="7938" max="7940" width="12.140625" style="25" customWidth="1"/>
    <col min="7941" max="7941" width="4.5703125" style="25" customWidth="1"/>
    <col min="7942" max="7942" width="17.42578125" style="25" customWidth="1"/>
    <col min="7943" max="7943" width="7.5703125" style="25" customWidth="1"/>
    <col min="7944" max="7944" width="8" style="25" customWidth="1"/>
    <col min="7945" max="7945" width="8.85546875" style="25" customWidth="1"/>
    <col min="7946" max="7946" width="8.7109375" style="25" customWidth="1"/>
    <col min="7947" max="7947" width="9.140625" style="25" customWidth="1"/>
    <col min="7948" max="7948" width="9" style="25" customWidth="1"/>
    <col min="7949" max="8192" width="9.140625" style="25"/>
    <col min="8193" max="8193" width="8.85546875" style="25" customWidth="1"/>
    <col min="8194" max="8196" width="12.140625" style="25" customWidth="1"/>
    <col min="8197" max="8197" width="4.5703125" style="25" customWidth="1"/>
    <col min="8198" max="8198" width="17.42578125" style="25" customWidth="1"/>
    <col min="8199" max="8199" width="7.5703125" style="25" customWidth="1"/>
    <col min="8200" max="8200" width="8" style="25" customWidth="1"/>
    <col min="8201" max="8201" width="8.85546875" style="25" customWidth="1"/>
    <col min="8202" max="8202" width="8.7109375" style="25" customWidth="1"/>
    <col min="8203" max="8203" width="9.140625" style="25" customWidth="1"/>
    <col min="8204" max="8204" width="9" style="25" customWidth="1"/>
    <col min="8205" max="8448" width="9.140625" style="25"/>
    <col min="8449" max="8449" width="8.85546875" style="25" customWidth="1"/>
    <col min="8450" max="8452" width="12.140625" style="25" customWidth="1"/>
    <col min="8453" max="8453" width="4.5703125" style="25" customWidth="1"/>
    <col min="8454" max="8454" width="17.42578125" style="25" customWidth="1"/>
    <col min="8455" max="8455" width="7.5703125" style="25" customWidth="1"/>
    <col min="8456" max="8456" width="8" style="25" customWidth="1"/>
    <col min="8457" max="8457" width="8.85546875" style="25" customWidth="1"/>
    <col min="8458" max="8458" width="8.7109375" style="25" customWidth="1"/>
    <col min="8459" max="8459" width="9.140625" style="25" customWidth="1"/>
    <col min="8460" max="8460" width="9" style="25" customWidth="1"/>
    <col min="8461" max="8704" width="9.140625" style="25"/>
    <col min="8705" max="8705" width="8.85546875" style="25" customWidth="1"/>
    <col min="8706" max="8708" width="12.140625" style="25" customWidth="1"/>
    <col min="8709" max="8709" width="4.5703125" style="25" customWidth="1"/>
    <col min="8710" max="8710" width="17.42578125" style="25" customWidth="1"/>
    <col min="8711" max="8711" width="7.5703125" style="25" customWidth="1"/>
    <col min="8712" max="8712" width="8" style="25" customWidth="1"/>
    <col min="8713" max="8713" width="8.85546875" style="25" customWidth="1"/>
    <col min="8714" max="8714" width="8.7109375" style="25" customWidth="1"/>
    <col min="8715" max="8715" width="9.140625" style="25" customWidth="1"/>
    <col min="8716" max="8716" width="9" style="25" customWidth="1"/>
    <col min="8717" max="8960" width="9.140625" style="25"/>
    <col min="8961" max="8961" width="8.85546875" style="25" customWidth="1"/>
    <col min="8962" max="8964" width="12.140625" style="25" customWidth="1"/>
    <col min="8965" max="8965" width="4.5703125" style="25" customWidth="1"/>
    <col min="8966" max="8966" width="17.42578125" style="25" customWidth="1"/>
    <col min="8967" max="8967" width="7.5703125" style="25" customWidth="1"/>
    <col min="8968" max="8968" width="8" style="25" customWidth="1"/>
    <col min="8969" max="8969" width="8.85546875" style="25" customWidth="1"/>
    <col min="8970" max="8970" width="8.7109375" style="25" customWidth="1"/>
    <col min="8971" max="8971" width="9.140625" style="25" customWidth="1"/>
    <col min="8972" max="8972" width="9" style="25" customWidth="1"/>
    <col min="8973" max="9216" width="9.140625" style="25"/>
    <col min="9217" max="9217" width="8.85546875" style="25" customWidth="1"/>
    <col min="9218" max="9220" width="12.140625" style="25" customWidth="1"/>
    <col min="9221" max="9221" width="4.5703125" style="25" customWidth="1"/>
    <col min="9222" max="9222" width="17.42578125" style="25" customWidth="1"/>
    <col min="9223" max="9223" width="7.5703125" style="25" customWidth="1"/>
    <col min="9224" max="9224" width="8" style="25" customWidth="1"/>
    <col min="9225" max="9225" width="8.85546875" style="25" customWidth="1"/>
    <col min="9226" max="9226" width="8.7109375" style="25" customWidth="1"/>
    <col min="9227" max="9227" width="9.140625" style="25" customWidth="1"/>
    <col min="9228" max="9228" width="9" style="25" customWidth="1"/>
    <col min="9229" max="9472" width="9.140625" style="25"/>
    <col min="9473" max="9473" width="8.85546875" style="25" customWidth="1"/>
    <col min="9474" max="9476" width="12.140625" style="25" customWidth="1"/>
    <col min="9477" max="9477" width="4.5703125" style="25" customWidth="1"/>
    <col min="9478" max="9478" width="17.42578125" style="25" customWidth="1"/>
    <col min="9479" max="9479" width="7.5703125" style="25" customWidth="1"/>
    <col min="9480" max="9480" width="8" style="25" customWidth="1"/>
    <col min="9481" max="9481" width="8.85546875" style="25" customWidth="1"/>
    <col min="9482" max="9482" width="8.7109375" style="25" customWidth="1"/>
    <col min="9483" max="9483" width="9.140625" style="25" customWidth="1"/>
    <col min="9484" max="9484" width="9" style="25" customWidth="1"/>
    <col min="9485" max="9728" width="9.140625" style="25"/>
    <col min="9729" max="9729" width="8.85546875" style="25" customWidth="1"/>
    <col min="9730" max="9732" width="12.140625" style="25" customWidth="1"/>
    <col min="9733" max="9733" width="4.5703125" style="25" customWidth="1"/>
    <col min="9734" max="9734" width="17.42578125" style="25" customWidth="1"/>
    <col min="9735" max="9735" width="7.5703125" style="25" customWidth="1"/>
    <col min="9736" max="9736" width="8" style="25" customWidth="1"/>
    <col min="9737" max="9737" width="8.85546875" style="25" customWidth="1"/>
    <col min="9738" max="9738" width="8.7109375" style="25" customWidth="1"/>
    <col min="9739" max="9739" width="9.140625" style="25" customWidth="1"/>
    <col min="9740" max="9740" width="9" style="25" customWidth="1"/>
    <col min="9741" max="9984" width="9.140625" style="25"/>
    <col min="9985" max="9985" width="8.85546875" style="25" customWidth="1"/>
    <col min="9986" max="9988" width="12.140625" style="25" customWidth="1"/>
    <col min="9989" max="9989" width="4.5703125" style="25" customWidth="1"/>
    <col min="9990" max="9990" width="17.42578125" style="25" customWidth="1"/>
    <col min="9991" max="9991" width="7.5703125" style="25" customWidth="1"/>
    <col min="9992" max="9992" width="8" style="25" customWidth="1"/>
    <col min="9993" max="9993" width="8.85546875" style="25" customWidth="1"/>
    <col min="9994" max="9994" width="8.7109375" style="25" customWidth="1"/>
    <col min="9995" max="9995" width="9.140625" style="25" customWidth="1"/>
    <col min="9996" max="9996" width="9" style="25" customWidth="1"/>
    <col min="9997" max="10240" width="9.140625" style="25"/>
    <col min="10241" max="10241" width="8.85546875" style="25" customWidth="1"/>
    <col min="10242" max="10244" width="12.140625" style="25" customWidth="1"/>
    <col min="10245" max="10245" width="4.5703125" style="25" customWidth="1"/>
    <col min="10246" max="10246" width="17.42578125" style="25" customWidth="1"/>
    <col min="10247" max="10247" width="7.5703125" style="25" customWidth="1"/>
    <col min="10248" max="10248" width="8" style="25" customWidth="1"/>
    <col min="10249" max="10249" width="8.85546875" style="25" customWidth="1"/>
    <col min="10250" max="10250" width="8.7109375" style="25" customWidth="1"/>
    <col min="10251" max="10251" width="9.140625" style="25" customWidth="1"/>
    <col min="10252" max="10252" width="9" style="25" customWidth="1"/>
    <col min="10253" max="10496" width="9.140625" style="25"/>
    <col min="10497" max="10497" width="8.85546875" style="25" customWidth="1"/>
    <col min="10498" max="10500" width="12.140625" style="25" customWidth="1"/>
    <col min="10501" max="10501" width="4.5703125" style="25" customWidth="1"/>
    <col min="10502" max="10502" width="17.42578125" style="25" customWidth="1"/>
    <col min="10503" max="10503" width="7.5703125" style="25" customWidth="1"/>
    <col min="10504" max="10504" width="8" style="25" customWidth="1"/>
    <col min="10505" max="10505" width="8.85546875" style="25" customWidth="1"/>
    <col min="10506" max="10506" width="8.7109375" style="25" customWidth="1"/>
    <col min="10507" max="10507" width="9.140625" style="25" customWidth="1"/>
    <col min="10508" max="10508" width="9" style="25" customWidth="1"/>
    <col min="10509" max="10752" width="9.140625" style="25"/>
    <col min="10753" max="10753" width="8.85546875" style="25" customWidth="1"/>
    <col min="10754" max="10756" width="12.140625" style="25" customWidth="1"/>
    <col min="10757" max="10757" width="4.5703125" style="25" customWidth="1"/>
    <col min="10758" max="10758" width="17.42578125" style="25" customWidth="1"/>
    <col min="10759" max="10759" width="7.5703125" style="25" customWidth="1"/>
    <col min="10760" max="10760" width="8" style="25" customWidth="1"/>
    <col min="10761" max="10761" width="8.85546875" style="25" customWidth="1"/>
    <col min="10762" max="10762" width="8.7109375" style="25" customWidth="1"/>
    <col min="10763" max="10763" width="9.140625" style="25" customWidth="1"/>
    <col min="10764" max="10764" width="9" style="25" customWidth="1"/>
    <col min="10765" max="11008" width="9.140625" style="25"/>
    <col min="11009" max="11009" width="8.85546875" style="25" customWidth="1"/>
    <col min="11010" max="11012" width="12.140625" style="25" customWidth="1"/>
    <col min="11013" max="11013" width="4.5703125" style="25" customWidth="1"/>
    <col min="11014" max="11014" width="17.42578125" style="25" customWidth="1"/>
    <col min="11015" max="11015" width="7.5703125" style="25" customWidth="1"/>
    <col min="11016" max="11016" width="8" style="25" customWidth="1"/>
    <col min="11017" max="11017" width="8.85546875" style="25" customWidth="1"/>
    <col min="11018" max="11018" width="8.7109375" style="25" customWidth="1"/>
    <col min="11019" max="11019" width="9.140625" style="25" customWidth="1"/>
    <col min="11020" max="11020" width="9" style="25" customWidth="1"/>
    <col min="11021" max="11264" width="9.140625" style="25"/>
    <col min="11265" max="11265" width="8.85546875" style="25" customWidth="1"/>
    <col min="11266" max="11268" width="12.140625" style="25" customWidth="1"/>
    <col min="11269" max="11269" width="4.5703125" style="25" customWidth="1"/>
    <col min="11270" max="11270" width="17.42578125" style="25" customWidth="1"/>
    <col min="11271" max="11271" width="7.5703125" style="25" customWidth="1"/>
    <col min="11272" max="11272" width="8" style="25" customWidth="1"/>
    <col min="11273" max="11273" width="8.85546875" style="25" customWidth="1"/>
    <col min="11274" max="11274" width="8.7109375" style="25" customWidth="1"/>
    <col min="11275" max="11275" width="9.140625" style="25" customWidth="1"/>
    <col min="11276" max="11276" width="9" style="25" customWidth="1"/>
    <col min="11277" max="11520" width="9.140625" style="25"/>
    <col min="11521" max="11521" width="8.85546875" style="25" customWidth="1"/>
    <col min="11522" max="11524" width="12.140625" style="25" customWidth="1"/>
    <col min="11525" max="11525" width="4.5703125" style="25" customWidth="1"/>
    <col min="11526" max="11526" width="17.42578125" style="25" customWidth="1"/>
    <col min="11527" max="11527" width="7.5703125" style="25" customWidth="1"/>
    <col min="11528" max="11528" width="8" style="25" customWidth="1"/>
    <col min="11529" max="11529" width="8.85546875" style="25" customWidth="1"/>
    <col min="11530" max="11530" width="8.7109375" style="25" customWidth="1"/>
    <col min="11531" max="11531" width="9.140625" style="25" customWidth="1"/>
    <col min="11532" max="11532" width="9" style="25" customWidth="1"/>
    <col min="11533" max="11776" width="9.140625" style="25"/>
    <col min="11777" max="11777" width="8.85546875" style="25" customWidth="1"/>
    <col min="11778" max="11780" width="12.140625" style="25" customWidth="1"/>
    <col min="11781" max="11781" width="4.5703125" style="25" customWidth="1"/>
    <col min="11782" max="11782" width="17.42578125" style="25" customWidth="1"/>
    <col min="11783" max="11783" width="7.5703125" style="25" customWidth="1"/>
    <col min="11784" max="11784" width="8" style="25" customWidth="1"/>
    <col min="11785" max="11785" width="8.85546875" style="25" customWidth="1"/>
    <col min="11786" max="11786" width="8.7109375" style="25" customWidth="1"/>
    <col min="11787" max="11787" width="9.140625" style="25" customWidth="1"/>
    <col min="11788" max="11788" width="9" style="25" customWidth="1"/>
    <col min="11789" max="12032" width="9.140625" style="25"/>
    <col min="12033" max="12033" width="8.85546875" style="25" customWidth="1"/>
    <col min="12034" max="12036" width="12.140625" style="25" customWidth="1"/>
    <col min="12037" max="12037" width="4.5703125" style="25" customWidth="1"/>
    <col min="12038" max="12038" width="17.42578125" style="25" customWidth="1"/>
    <col min="12039" max="12039" width="7.5703125" style="25" customWidth="1"/>
    <col min="12040" max="12040" width="8" style="25" customWidth="1"/>
    <col min="12041" max="12041" width="8.85546875" style="25" customWidth="1"/>
    <col min="12042" max="12042" width="8.7109375" style="25" customWidth="1"/>
    <col min="12043" max="12043" width="9.140625" style="25" customWidth="1"/>
    <col min="12044" max="12044" width="9" style="25" customWidth="1"/>
    <col min="12045" max="12288" width="9.140625" style="25"/>
    <col min="12289" max="12289" width="8.85546875" style="25" customWidth="1"/>
    <col min="12290" max="12292" width="12.140625" style="25" customWidth="1"/>
    <col min="12293" max="12293" width="4.5703125" style="25" customWidth="1"/>
    <col min="12294" max="12294" width="17.42578125" style="25" customWidth="1"/>
    <col min="12295" max="12295" width="7.5703125" style="25" customWidth="1"/>
    <col min="12296" max="12296" width="8" style="25" customWidth="1"/>
    <col min="12297" max="12297" width="8.85546875" style="25" customWidth="1"/>
    <col min="12298" max="12298" width="8.7109375" style="25" customWidth="1"/>
    <col min="12299" max="12299" width="9.140625" style="25" customWidth="1"/>
    <col min="12300" max="12300" width="9" style="25" customWidth="1"/>
    <col min="12301" max="12544" width="9.140625" style="25"/>
    <col min="12545" max="12545" width="8.85546875" style="25" customWidth="1"/>
    <col min="12546" max="12548" width="12.140625" style="25" customWidth="1"/>
    <col min="12549" max="12549" width="4.5703125" style="25" customWidth="1"/>
    <col min="12550" max="12550" width="17.42578125" style="25" customWidth="1"/>
    <col min="12551" max="12551" width="7.5703125" style="25" customWidth="1"/>
    <col min="12552" max="12552" width="8" style="25" customWidth="1"/>
    <col min="12553" max="12553" width="8.85546875" style="25" customWidth="1"/>
    <col min="12554" max="12554" width="8.7109375" style="25" customWidth="1"/>
    <col min="12555" max="12555" width="9.140625" style="25" customWidth="1"/>
    <col min="12556" max="12556" width="9" style="25" customWidth="1"/>
    <col min="12557" max="12800" width="9.140625" style="25"/>
    <col min="12801" max="12801" width="8.85546875" style="25" customWidth="1"/>
    <col min="12802" max="12804" width="12.140625" style="25" customWidth="1"/>
    <col min="12805" max="12805" width="4.5703125" style="25" customWidth="1"/>
    <col min="12806" max="12806" width="17.42578125" style="25" customWidth="1"/>
    <col min="12807" max="12807" width="7.5703125" style="25" customWidth="1"/>
    <col min="12808" max="12808" width="8" style="25" customWidth="1"/>
    <col min="12809" max="12809" width="8.85546875" style="25" customWidth="1"/>
    <col min="12810" max="12810" width="8.7109375" style="25" customWidth="1"/>
    <col min="12811" max="12811" width="9.140625" style="25" customWidth="1"/>
    <col min="12812" max="12812" width="9" style="25" customWidth="1"/>
    <col min="12813" max="13056" width="9.140625" style="25"/>
    <col min="13057" max="13057" width="8.85546875" style="25" customWidth="1"/>
    <col min="13058" max="13060" width="12.140625" style="25" customWidth="1"/>
    <col min="13061" max="13061" width="4.5703125" style="25" customWidth="1"/>
    <col min="13062" max="13062" width="17.42578125" style="25" customWidth="1"/>
    <col min="13063" max="13063" width="7.5703125" style="25" customWidth="1"/>
    <col min="13064" max="13064" width="8" style="25" customWidth="1"/>
    <col min="13065" max="13065" width="8.85546875" style="25" customWidth="1"/>
    <col min="13066" max="13066" width="8.7109375" style="25" customWidth="1"/>
    <col min="13067" max="13067" width="9.140625" style="25" customWidth="1"/>
    <col min="13068" max="13068" width="9" style="25" customWidth="1"/>
    <col min="13069" max="13312" width="9.140625" style="25"/>
    <col min="13313" max="13313" width="8.85546875" style="25" customWidth="1"/>
    <col min="13314" max="13316" width="12.140625" style="25" customWidth="1"/>
    <col min="13317" max="13317" width="4.5703125" style="25" customWidth="1"/>
    <col min="13318" max="13318" width="17.42578125" style="25" customWidth="1"/>
    <col min="13319" max="13319" width="7.5703125" style="25" customWidth="1"/>
    <col min="13320" max="13320" width="8" style="25" customWidth="1"/>
    <col min="13321" max="13321" width="8.85546875" style="25" customWidth="1"/>
    <col min="13322" max="13322" width="8.7109375" style="25" customWidth="1"/>
    <col min="13323" max="13323" width="9.140625" style="25" customWidth="1"/>
    <col min="13324" max="13324" width="9" style="25" customWidth="1"/>
    <col min="13325" max="13568" width="9.140625" style="25"/>
    <col min="13569" max="13569" width="8.85546875" style="25" customWidth="1"/>
    <col min="13570" max="13572" width="12.140625" style="25" customWidth="1"/>
    <col min="13573" max="13573" width="4.5703125" style="25" customWidth="1"/>
    <col min="13574" max="13574" width="17.42578125" style="25" customWidth="1"/>
    <col min="13575" max="13575" width="7.5703125" style="25" customWidth="1"/>
    <col min="13576" max="13576" width="8" style="25" customWidth="1"/>
    <col min="13577" max="13577" width="8.85546875" style="25" customWidth="1"/>
    <col min="13578" max="13578" width="8.7109375" style="25" customWidth="1"/>
    <col min="13579" max="13579" width="9.140625" style="25" customWidth="1"/>
    <col min="13580" max="13580" width="9" style="25" customWidth="1"/>
    <col min="13581" max="13824" width="9.140625" style="25"/>
    <col min="13825" max="13825" width="8.85546875" style="25" customWidth="1"/>
    <col min="13826" max="13828" width="12.140625" style="25" customWidth="1"/>
    <col min="13829" max="13829" width="4.5703125" style="25" customWidth="1"/>
    <col min="13830" max="13830" width="17.42578125" style="25" customWidth="1"/>
    <col min="13831" max="13831" width="7.5703125" style="25" customWidth="1"/>
    <col min="13832" max="13832" width="8" style="25" customWidth="1"/>
    <col min="13833" max="13833" width="8.85546875" style="25" customWidth="1"/>
    <col min="13834" max="13834" width="8.7109375" style="25" customWidth="1"/>
    <col min="13835" max="13835" width="9.140625" style="25" customWidth="1"/>
    <col min="13836" max="13836" width="9" style="25" customWidth="1"/>
    <col min="13837" max="14080" width="9.140625" style="25"/>
    <col min="14081" max="14081" width="8.85546875" style="25" customWidth="1"/>
    <col min="14082" max="14084" width="12.140625" style="25" customWidth="1"/>
    <col min="14085" max="14085" width="4.5703125" style="25" customWidth="1"/>
    <col min="14086" max="14086" width="17.42578125" style="25" customWidth="1"/>
    <col min="14087" max="14087" width="7.5703125" style="25" customWidth="1"/>
    <col min="14088" max="14088" width="8" style="25" customWidth="1"/>
    <col min="14089" max="14089" width="8.85546875" style="25" customWidth="1"/>
    <col min="14090" max="14090" width="8.7109375" style="25" customWidth="1"/>
    <col min="14091" max="14091" width="9.140625" style="25" customWidth="1"/>
    <col min="14092" max="14092" width="9" style="25" customWidth="1"/>
    <col min="14093" max="14336" width="9.140625" style="25"/>
    <col min="14337" max="14337" width="8.85546875" style="25" customWidth="1"/>
    <col min="14338" max="14340" width="12.140625" style="25" customWidth="1"/>
    <col min="14341" max="14341" width="4.5703125" style="25" customWidth="1"/>
    <col min="14342" max="14342" width="17.42578125" style="25" customWidth="1"/>
    <col min="14343" max="14343" width="7.5703125" style="25" customWidth="1"/>
    <col min="14344" max="14344" width="8" style="25" customWidth="1"/>
    <col min="14345" max="14345" width="8.85546875" style="25" customWidth="1"/>
    <col min="14346" max="14346" width="8.7109375" style="25" customWidth="1"/>
    <col min="14347" max="14347" width="9.140625" style="25" customWidth="1"/>
    <col min="14348" max="14348" width="9" style="25" customWidth="1"/>
    <col min="14349" max="14592" width="9.140625" style="25"/>
    <col min="14593" max="14593" width="8.85546875" style="25" customWidth="1"/>
    <col min="14594" max="14596" width="12.140625" style="25" customWidth="1"/>
    <col min="14597" max="14597" width="4.5703125" style="25" customWidth="1"/>
    <col min="14598" max="14598" width="17.42578125" style="25" customWidth="1"/>
    <col min="14599" max="14599" width="7.5703125" style="25" customWidth="1"/>
    <col min="14600" max="14600" width="8" style="25" customWidth="1"/>
    <col min="14601" max="14601" width="8.85546875" style="25" customWidth="1"/>
    <col min="14602" max="14602" width="8.7109375" style="25" customWidth="1"/>
    <col min="14603" max="14603" width="9.140625" style="25" customWidth="1"/>
    <col min="14604" max="14604" width="9" style="25" customWidth="1"/>
    <col min="14605" max="14848" width="9.140625" style="25"/>
    <col min="14849" max="14849" width="8.85546875" style="25" customWidth="1"/>
    <col min="14850" max="14852" width="12.140625" style="25" customWidth="1"/>
    <col min="14853" max="14853" width="4.5703125" style="25" customWidth="1"/>
    <col min="14854" max="14854" width="17.42578125" style="25" customWidth="1"/>
    <col min="14855" max="14855" width="7.5703125" style="25" customWidth="1"/>
    <col min="14856" max="14856" width="8" style="25" customWidth="1"/>
    <col min="14857" max="14857" width="8.85546875" style="25" customWidth="1"/>
    <col min="14858" max="14858" width="8.7109375" style="25" customWidth="1"/>
    <col min="14859" max="14859" width="9.140625" style="25" customWidth="1"/>
    <col min="14860" max="14860" width="9" style="25" customWidth="1"/>
    <col min="14861" max="15104" width="9.140625" style="25"/>
    <col min="15105" max="15105" width="8.85546875" style="25" customWidth="1"/>
    <col min="15106" max="15108" width="12.140625" style="25" customWidth="1"/>
    <col min="15109" max="15109" width="4.5703125" style="25" customWidth="1"/>
    <col min="15110" max="15110" width="17.42578125" style="25" customWidth="1"/>
    <col min="15111" max="15111" width="7.5703125" style="25" customWidth="1"/>
    <col min="15112" max="15112" width="8" style="25" customWidth="1"/>
    <col min="15113" max="15113" width="8.85546875" style="25" customWidth="1"/>
    <col min="15114" max="15114" width="8.7109375" style="25" customWidth="1"/>
    <col min="15115" max="15115" width="9.140625" style="25" customWidth="1"/>
    <col min="15116" max="15116" width="9" style="25" customWidth="1"/>
    <col min="15117" max="15360" width="9.140625" style="25"/>
    <col min="15361" max="15361" width="8.85546875" style="25" customWidth="1"/>
    <col min="15362" max="15364" width="12.140625" style="25" customWidth="1"/>
    <col min="15365" max="15365" width="4.5703125" style="25" customWidth="1"/>
    <col min="15366" max="15366" width="17.42578125" style="25" customWidth="1"/>
    <col min="15367" max="15367" width="7.5703125" style="25" customWidth="1"/>
    <col min="15368" max="15368" width="8" style="25" customWidth="1"/>
    <col min="15369" max="15369" width="8.85546875" style="25" customWidth="1"/>
    <col min="15370" max="15370" width="8.7109375" style="25" customWidth="1"/>
    <col min="15371" max="15371" width="9.140625" style="25" customWidth="1"/>
    <col min="15372" max="15372" width="9" style="25" customWidth="1"/>
    <col min="15373" max="15616" width="9.140625" style="25"/>
    <col min="15617" max="15617" width="8.85546875" style="25" customWidth="1"/>
    <col min="15618" max="15620" width="12.140625" style="25" customWidth="1"/>
    <col min="15621" max="15621" width="4.5703125" style="25" customWidth="1"/>
    <col min="15622" max="15622" width="17.42578125" style="25" customWidth="1"/>
    <col min="15623" max="15623" width="7.5703125" style="25" customWidth="1"/>
    <col min="15624" max="15624" width="8" style="25" customWidth="1"/>
    <col min="15625" max="15625" width="8.85546875" style="25" customWidth="1"/>
    <col min="15626" max="15626" width="8.7109375" style="25" customWidth="1"/>
    <col min="15627" max="15627" width="9.140625" style="25" customWidth="1"/>
    <col min="15628" max="15628" width="9" style="25" customWidth="1"/>
    <col min="15629" max="15872" width="9.140625" style="25"/>
    <col min="15873" max="15873" width="8.85546875" style="25" customWidth="1"/>
    <col min="15874" max="15876" width="12.140625" style="25" customWidth="1"/>
    <col min="15877" max="15877" width="4.5703125" style="25" customWidth="1"/>
    <col min="15878" max="15878" width="17.42578125" style="25" customWidth="1"/>
    <col min="15879" max="15879" width="7.5703125" style="25" customWidth="1"/>
    <col min="15880" max="15880" width="8" style="25" customWidth="1"/>
    <col min="15881" max="15881" width="8.85546875" style="25" customWidth="1"/>
    <col min="15882" max="15882" width="8.7109375" style="25" customWidth="1"/>
    <col min="15883" max="15883" width="9.140625" style="25" customWidth="1"/>
    <col min="15884" max="15884" width="9" style="25" customWidth="1"/>
    <col min="15885" max="16128" width="9.140625" style="25"/>
    <col min="16129" max="16129" width="8.85546875" style="25" customWidth="1"/>
    <col min="16130" max="16132" width="12.140625" style="25" customWidth="1"/>
    <col min="16133" max="16133" width="4.5703125" style="25" customWidth="1"/>
    <col min="16134" max="16134" width="17.42578125" style="25" customWidth="1"/>
    <col min="16135" max="16135" width="7.5703125" style="25" customWidth="1"/>
    <col min="16136" max="16136" width="8" style="25" customWidth="1"/>
    <col min="16137" max="16137" width="8.85546875" style="25" customWidth="1"/>
    <col min="16138" max="16138" width="8.7109375" style="25" customWidth="1"/>
    <col min="16139" max="16139" width="9.140625" style="25" customWidth="1"/>
    <col min="16140" max="16140" width="9" style="25" customWidth="1"/>
    <col min="16141" max="16384" width="9.140625" style="25"/>
  </cols>
  <sheetData>
    <row r="1" spans="1:12" ht="15.75" x14ac:dyDescent="0.25">
      <c r="A1" s="73" t="s">
        <v>172</v>
      </c>
    </row>
    <row r="2" spans="1:12" x14ac:dyDescent="0.2">
      <c r="A2" s="34" t="s">
        <v>173</v>
      </c>
    </row>
    <row r="3" spans="1:12" x14ac:dyDescent="0.2">
      <c r="A3" s="34" t="s">
        <v>174</v>
      </c>
    </row>
    <row r="4" spans="1:12" x14ac:dyDescent="0.2">
      <c r="A4" s="34" t="s">
        <v>175</v>
      </c>
    </row>
    <row r="5" spans="1:12" ht="18.75" x14ac:dyDescent="0.35">
      <c r="A5" s="75" t="s">
        <v>176</v>
      </c>
      <c r="F5" s="99" t="s">
        <v>177</v>
      </c>
    </row>
    <row r="6" spans="1:12" ht="18.75" x14ac:dyDescent="0.35">
      <c r="A6" s="75" t="s">
        <v>178</v>
      </c>
      <c r="F6" s="25" t="s">
        <v>14</v>
      </c>
    </row>
    <row r="7" spans="1:12" x14ac:dyDescent="0.2">
      <c r="B7" s="100" t="s">
        <v>179</v>
      </c>
      <c r="C7" s="101"/>
      <c r="D7" s="101"/>
    </row>
    <row r="8" spans="1:12" ht="13.5" thickBot="1" x14ac:dyDescent="0.25">
      <c r="B8" s="102" t="s">
        <v>180</v>
      </c>
      <c r="C8" s="102" t="s">
        <v>181</v>
      </c>
      <c r="D8" s="102" t="s">
        <v>182</v>
      </c>
      <c r="F8" s="25" t="s">
        <v>15</v>
      </c>
    </row>
    <row r="9" spans="1:12" x14ac:dyDescent="0.2">
      <c r="B9" s="103">
        <v>200</v>
      </c>
      <c r="C9" s="103">
        <v>207</v>
      </c>
      <c r="D9" s="103">
        <v>202</v>
      </c>
      <c r="F9" s="104" t="s">
        <v>16</v>
      </c>
      <c r="G9" s="104" t="s">
        <v>17</v>
      </c>
      <c r="H9" s="104" t="s">
        <v>18</v>
      </c>
      <c r="I9" s="104" t="s">
        <v>19</v>
      </c>
      <c r="J9" s="104" t="s">
        <v>20</v>
      </c>
    </row>
    <row r="10" spans="1:12" x14ac:dyDescent="0.2">
      <c r="B10" s="103">
        <v>208</v>
      </c>
      <c r="C10" s="103">
        <v>212</v>
      </c>
      <c r="D10" s="103">
        <v>198</v>
      </c>
      <c r="F10" s="105" t="s">
        <v>180</v>
      </c>
      <c r="G10" s="106">
        <v>5</v>
      </c>
      <c r="H10" s="106">
        <v>995</v>
      </c>
      <c r="I10" s="106">
        <v>199</v>
      </c>
      <c r="J10" s="106">
        <v>50</v>
      </c>
    </row>
    <row r="11" spans="1:12" x14ac:dyDescent="0.2">
      <c r="B11" s="103">
        <v>202</v>
      </c>
      <c r="C11" s="103">
        <v>205</v>
      </c>
      <c r="D11" s="103">
        <v>190</v>
      </c>
      <c r="F11" s="105" t="s">
        <v>181</v>
      </c>
      <c r="G11" s="106">
        <v>5</v>
      </c>
      <c r="H11" s="106">
        <v>1020</v>
      </c>
      <c r="I11" s="106">
        <v>204</v>
      </c>
      <c r="J11" s="106">
        <v>41</v>
      </c>
    </row>
    <row r="12" spans="1:12" ht="13.5" thickBot="1" x14ac:dyDescent="0.25">
      <c r="B12" s="103">
        <v>189</v>
      </c>
      <c r="C12" s="103">
        <v>195</v>
      </c>
      <c r="D12" s="103">
        <v>186</v>
      </c>
      <c r="F12" s="107" t="s">
        <v>182</v>
      </c>
      <c r="G12" s="108">
        <v>5</v>
      </c>
      <c r="H12" s="108">
        <v>970</v>
      </c>
      <c r="I12" s="108">
        <v>194</v>
      </c>
      <c r="J12" s="108">
        <v>40</v>
      </c>
    </row>
    <row r="13" spans="1:12" x14ac:dyDescent="0.2">
      <c r="B13" s="103">
        <v>196</v>
      </c>
      <c r="C13" s="103">
        <v>201</v>
      </c>
      <c r="D13" s="103">
        <v>194</v>
      </c>
    </row>
    <row r="14" spans="1:12" x14ac:dyDescent="0.2">
      <c r="G14" s="109" t="s">
        <v>183</v>
      </c>
    </row>
    <row r="15" spans="1:12" ht="13.5" thickBot="1" x14ac:dyDescent="0.25">
      <c r="F15" s="25" t="s">
        <v>21</v>
      </c>
    </row>
    <row r="16" spans="1:12" x14ac:dyDescent="0.2">
      <c r="F16" s="104" t="s">
        <v>22</v>
      </c>
      <c r="G16" s="104" t="s">
        <v>23</v>
      </c>
      <c r="H16" s="104" t="s">
        <v>24</v>
      </c>
      <c r="I16" s="104" t="s">
        <v>25</v>
      </c>
      <c r="J16" s="104" t="s">
        <v>26</v>
      </c>
      <c r="K16" s="104" t="s">
        <v>27</v>
      </c>
      <c r="L16" s="104" t="s">
        <v>28</v>
      </c>
    </row>
    <row r="17" spans="6:12" x14ac:dyDescent="0.2">
      <c r="F17" s="105" t="s">
        <v>29</v>
      </c>
      <c r="G17" s="106">
        <v>250</v>
      </c>
      <c r="H17" s="106">
        <v>2</v>
      </c>
      <c r="I17" s="106">
        <v>125</v>
      </c>
      <c r="J17" s="106">
        <v>2.8625954198473282</v>
      </c>
      <c r="K17" s="106">
        <v>9.6281302724015402E-2</v>
      </c>
      <c r="L17" s="106">
        <v>3.8852938347033836</v>
      </c>
    </row>
    <row r="18" spans="6:12" x14ac:dyDescent="0.2">
      <c r="F18" s="105" t="s">
        <v>30</v>
      </c>
      <c r="G18" s="106">
        <v>524</v>
      </c>
      <c r="H18" s="106">
        <v>12</v>
      </c>
      <c r="I18" s="106">
        <v>43.666666666666664</v>
      </c>
      <c r="J18" s="106"/>
      <c r="K18" s="106"/>
      <c r="L18" s="106"/>
    </row>
    <row r="19" spans="6:12" x14ac:dyDescent="0.2">
      <c r="F19" s="105"/>
      <c r="G19" s="106"/>
      <c r="H19" s="106"/>
      <c r="I19" s="106"/>
      <c r="J19" s="106"/>
      <c r="K19" s="106"/>
      <c r="L19" s="106"/>
    </row>
    <row r="20" spans="6:12" ht="13.5" thickBot="1" x14ac:dyDescent="0.25">
      <c r="F20" s="107" t="s">
        <v>31</v>
      </c>
      <c r="G20" s="108">
        <v>774</v>
      </c>
      <c r="H20" s="108">
        <v>14</v>
      </c>
      <c r="I20" s="108"/>
      <c r="J20" s="108"/>
      <c r="K20" s="108"/>
      <c r="L20" s="108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2"/>
  <sheetViews>
    <sheetView workbookViewId="0">
      <selection activeCell="O14" sqref="O14"/>
    </sheetView>
  </sheetViews>
  <sheetFormatPr defaultRowHeight="12.75" x14ac:dyDescent="0.2"/>
  <cols>
    <col min="1" max="1" width="9.7109375" style="25" customWidth="1"/>
    <col min="2" max="9" width="9.140625" style="25"/>
    <col min="10" max="12" width="12" style="25" customWidth="1"/>
    <col min="13" max="256" width="9.140625" style="25"/>
    <col min="257" max="257" width="9.7109375" style="25" customWidth="1"/>
    <col min="258" max="265" width="9.140625" style="25"/>
    <col min="266" max="268" width="12" style="25" customWidth="1"/>
    <col min="269" max="512" width="9.140625" style="25"/>
    <col min="513" max="513" width="9.7109375" style="25" customWidth="1"/>
    <col min="514" max="521" width="9.140625" style="25"/>
    <col min="522" max="524" width="12" style="25" customWidth="1"/>
    <col min="525" max="768" width="9.140625" style="25"/>
    <col min="769" max="769" width="9.7109375" style="25" customWidth="1"/>
    <col min="770" max="777" width="9.140625" style="25"/>
    <col min="778" max="780" width="12" style="25" customWidth="1"/>
    <col min="781" max="1024" width="9.140625" style="25"/>
    <col min="1025" max="1025" width="9.7109375" style="25" customWidth="1"/>
    <col min="1026" max="1033" width="9.140625" style="25"/>
    <col min="1034" max="1036" width="12" style="25" customWidth="1"/>
    <col min="1037" max="1280" width="9.140625" style="25"/>
    <col min="1281" max="1281" width="9.7109375" style="25" customWidth="1"/>
    <col min="1282" max="1289" width="9.140625" style="25"/>
    <col min="1290" max="1292" width="12" style="25" customWidth="1"/>
    <col min="1293" max="1536" width="9.140625" style="25"/>
    <col min="1537" max="1537" width="9.7109375" style="25" customWidth="1"/>
    <col min="1538" max="1545" width="9.140625" style="25"/>
    <col min="1546" max="1548" width="12" style="25" customWidth="1"/>
    <col min="1549" max="1792" width="9.140625" style="25"/>
    <col min="1793" max="1793" width="9.7109375" style="25" customWidth="1"/>
    <col min="1794" max="1801" width="9.140625" style="25"/>
    <col min="1802" max="1804" width="12" style="25" customWidth="1"/>
    <col min="1805" max="2048" width="9.140625" style="25"/>
    <col min="2049" max="2049" width="9.7109375" style="25" customWidth="1"/>
    <col min="2050" max="2057" width="9.140625" style="25"/>
    <col min="2058" max="2060" width="12" style="25" customWidth="1"/>
    <col min="2061" max="2304" width="9.140625" style="25"/>
    <col min="2305" max="2305" width="9.7109375" style="25" customWidth="1"/>
    <col min="2306" max="2313" width="9.140625" style="25"/>
    <col min="2314" max="2316" width="12" style="25" customWidth="1"/>
    <col min="2317" max="2560" width="9.140625" style="25"/>
    <col min="2561" max="2561" width="9.7109375" style="25" customWidth="1"/>
    <col min="2562" max="2569" width="9.140625" style="25"/>
    <col min="2570" max="2572" width="12" style="25" customWidth="1"/>
    <col min="2573" max="2816" width="9.140625" style="25"/>
    <col min="2817" max="2817" width="9.7109375" style="25" customWidth="1"/>
    <col min="2818" max="2825" width="9.140625" style="25"/>
    <col min="2826" max="2828" width="12" style="25" customWidth="1"/>
    <col min="2829" max="3072" width="9.140625" style="25"/>
    <col min="3073" max="3073" width="9.7109375" style="25" customWidth="1"/>
    <col min="3074" max="3081" width="9.140625" style="25"/>
    <col min="3082" max="3084" width="12" style="25" customWidth="1"/>
    <col min="3085" max="3328" width="9.140625" style="25"/>
    <col min="3329" max="3329" width="9.7109375" style="25" customWidth="1"/>
    <col min="3330" max="3337" width="9.140625" style="25"/>
    <col min="3338" max="3340" width="12" style="25" customWidth="1"/>
    <col min="3341" max="3584" width="9.140625" style="25"/>
    <col min="3585" max="3585" width="9.7109375" style="25" customWidth="1"/>
    <col min="3586" max="3593" width="9.140625" style="25"/>
    <col min="3594" max="3596" width="12" style="25" customWidth="1"/>
    <col min="3597" max="3840" width="9.140625" style="25"/>
    <col min="3841" max="3841" width="9.7109375" style="25" customWidth="1"/>
    <col min="3842" max="3849" width="9.140625" style="25"/>
    <col min="3850" max="3852" width="12" style="25" customWidth="1"/>
    <col min="3853" max="4096" width="9.140625" style="25"/>
    <col min="4097" max="4097" width="9.7109375" style="25" customWidth="1"/>
    <col min="4098" max="4105" width="9.140625" style="25"/>
    <col min="4106" max="4108" width="12" style="25" customWidth="1"/>
    <col min="4109" max="4352" width="9.140625" style="25"/>
    <col min="4353" max="4353" width="9.7109375" style="25" customWidth="1"/>
    <col min="4354" max="4361" width="9.140625" style="25"/>
    <col min="4362" max="4364" width="12" style="25" customWidth="1"/>
    <col min="4365" max="4608" width="9.140625" style="25"/>
    <col min="4609" max="4609" width="9.7109375" style="25" customWidth="1"/>
    <col min="4610" max="4617" width="9.140625" style="25"/>
    <col min="4618" max="4620" width="12" style="25" customWidth="1"/>
    <col min="4621" max="4864" width="9.140625" style="25"/>
    <col min="4865" max="4865" width="9.7109375" style="25" customWidth="1"/>
    <col min="4866" max="4873" width="9.140625" style="25"/>
    <col min="4874" max="4876" width="12" style="25" customWidth="1"/>
    <col min="4877" max="5120" width="9.140625" style="25"/>
    <col min="5121" max="5121" width="9.7109375" style="25" customWidth="1"/>
    <col min="5122" max="5129" width="9.140625" style="25"/>
    <col min="5130" max="5132" width="12" style="25" customWidth="1"/>
    <col min="5133" max="5376" width="9.140625" style="25"/>
    <col min="5377" max="5377" width="9.7109375" style="25" customWidth="1"/>
    <col min="5378" max="5385" width="9.140625" style="25"/>
    <col min="5386" max="5388" width="12" style="25" customWidth="1"/>
    <col min="5389" max="5632" width="9.140625" style="25"/>
    <col min="5633" max="5633" width="9.7109375" style="25" customWidth="1"/>
    <col min="5634" max="5641" width="9.140625" style="25"/>
    <col min="5642" max="5644" width="12" style="25" customWidth="1"/>
    <col min="5645" max="5888" width="9.140625" style="25"/>
    <col min="5889" max="5889" width="9.7109375" style="25" customWidth="1"/>
    <col min="5890" max="5897" width="9.140625" style="25"/>
    <col min="5898" max="5900" width="12" style="25" customWidth="1"/>
    <col min="5901" max="6144" width="9.140625" style="25"/>
    <col min="6145" max="6145" width="9.7109375" style="25" customWidth="1"/>
    <col min="6146" max="6153" width="9.140625" style="25"/>
    <col min="6154" max="6156" width="12" style="25" customWidth="1"/>
    <col min="6157" max="6400" width="9.140625" style="25"/>
    <col min="6401" max="6401" width="9.7109375" style="25" customWidth="1"/>
    <col min="6402" max="6409" width="9.140625" style="25"/>
    <col min="6410" max="6412" width="12" style="25" customWidth="1"/>
    <col min="6413" max="6656" width="9.140625" style="25"/>
    <col min="6657" max="6657" width="9.7109375" style="25" customWidth="1"/>
    <col min="6658" max="6665" width="9.140625" style="25"/>
    <col min="6666" max="6668" width="12" style="25" customWidth="1"/>
    <col min="6669" max="6912" width="9.140625" style="25"/>
    <col min="6913" max="6913" width="9.7109375" style="25" customWidth="1"/>
    <col min="6914" max="6921" width="9.140625" style="25"/>
    <col min="6922" max="6924" width="12" style="25" customWidth="1"/>
    <col min="6925" max="7168" width="9.140625" style="25"/>
    <col min="7169" max="7169" width="9.7109375" style="25" customWidth="1"/>
    <col min="7170" max="7177" width="9.140625" style="25"/>
    <col min="7178" max="7180" width="12" style="25" customWidth="1"/>
    <col min="7181" max="7424" width="9.140625" style="25"/>
    <col min="7425" max="7425" width="9.7109375" style="25" customWidth="1"/>
    <col min="7426" max="7433" width="9.140625" style="25"/>
    <col min="7434" max="7436" width="12" style="25" customWidth="1"/>
    <col min="7437" max="7680" width="9.140625" style="25"/>
    <col min="7681" max="7681" width="9.7109375" style="25" customWidth="1"/>
    <col min="7682" max="7689" width="9.140625" style="25"/>
    <col min="7690" max="7692" width="12" style="25" customWidth="1"/>
    <col min="7693" max="7936" width="9.140625" style="25"/>
    <col min="7937" max="7937" width="9.7109375" style="25" customWidth="1"/>
    <col min="7938" max="7945" width="9.140625" style="25"/>
    <col min="7946" max="7948" width="12" style="25" customWidth="1"/>
    <col min="7949" max="8192" width="9.140625" style="25"/>
    <col min="8193" max="8193" width="9.7109375" style="25" customWidth="1"/>
    <col min="8194" max="8201" width="9.140625" style="25"/>
    <col min="8202" max="8204" width="12" style="25" customWidth="1"/>
    <col min="8205" max="8448" width="9.140625" style="25"/>
    <col min="8449" max="8449" width="9.7109375" style="25" customWidth="1"/>
    <col min="8450" max="8457" width="9.140625" style="25"/>
    <col min="8458" max="8460" width="12" style="25" customWidth="1"/>
    <col min="8461" max="8704" width="9.140625" style="25"/>
    <col min="8705" max="8705" width="9.7109375" style="25" customWidth="1"/>
    <col min="8706" max="8713" width="9.140625" style="25"/>
    <col min="8714" max="8716" width="12" style="25" customWidth="1"/>
    <col min="8717" max="8960" width="9.140625" style="25"/>
    <col min="8961" max="8961" width="9.7109375" style="25" customWidth="1"/>
    <col min="8962" max="8969" width="9.140625" style="25"/>
    <col min="8970" max="8972" width="12" style="25" customWidth="1"/>
    <col min="8973" max="9216" width="9.140625" style="25"/>
    <col min="9217" max="9217" width="9.7109375" style="25" customWidth="1"/>
    <col min="9218" max="9225" width="9.140625" style="25"/>
    <col min="9226" max="9228" width="12" style="25" customWidth="1"/>
    <col min="9229" max="9472" width="9.140625" style="25"/>
    <col min="9473" max="9473" width="9.7109375" style="25" customWidth="1"/>
    <col min="9474" max="9481" width="9.140625" style="25"/>
    <col min="9482" max="9484" width="12" style="25" customWidth="1"/>
    <col min="9485" max="9728" width="9.140625" style="25"/>
    <col min="9729" max="9729" width="9.7109375" style="25" customWidth="1"/>
    <col min="9730" max="9737" width="9.140625" style="25"/>
    <col min="9738" max="9740" width="12" style="25" customWidth="1"/>
    <col min="9741" max="9984" width="9.140625" style="25"/>
    <col min="9985" max="9985" width="9.7109375" style="25" customWidth="1"/>
    <col min="9986" max="9993" width="9.140625" style="25"/>
    <col min="9994" max="9996" width="12" style="25" customWidth="1"/>
    <col min="9997" max="10240" width="9.140625" style="25"/>
    <col min="10241" max="10241" width="9.7109375" style="25" customWidth="1"/>
    <col min="10242" max="10249" width="9.140625" style="25"/>
    <col min="10250" max="10252" width="12" style="25" customWidth="1"/>
    <col min="10253" max="10496" width="9.140625" style="25"/>
    <col min="10497" max="10497" width="9.7109375" style="25" customWidth="1"/>
    <col min="10498" max="10505" width="9.140625" style="25"/>
    <col min="10506" max="10508" width="12" style="25" customWidth="1"/>
    <col min="10509" max="10752" width="9.140625" style="25"/>
    <col min="10753" max="10753" width="9.7109375" style="25" customWidth="1"/>
    <col min="10754" max="10761" width="9.140625" style="25"/>
    <col min="10762" max="10764" width="12" style="25" customWidth="1"/>
    <col min="10765" max="11008" width="9.140625" style="25"/>
    <col min="11009" max="11009" width="9.7109375" style="25" customWidth="1"/>
    <col min="11010" max="11017" width="9.140625" style="25"/>
    <col min="11018" max="11020" width="12" style="25" customWidth="1"/>
    <col min="11021" max="11264" width="9.140625" style="25"/>
    <col min="11265" max="11265" width="9.7109375" style="25" customWidth="1"/>
    <col min="11266" max="11273" width="9.140625" style="25"/>
    <col min="11274" max="11276" width="12" style="25" customWidth="1"/>
    <col min="11277" max="11520" width="9.140625" style="25"/>
    <col min="11521" max="11521" width="9.7109375" style="25" customWidth="1"/>
    <col min="11522" max="11529" width="9.140625" style="25"/>
    <col min="11530" max="11532" width="12" style="25" customWidth="1"/>
    <col min="11533" max="11776" width="9.140625" style="25"/>
    <col min="11777" max="11777" width="9.7109375" style="25" customWidth="1"/>
    <col min="11778" max="11785" width="9.140625" style="25"/>
    <col min="11786" max="11788" width="12" style="25" customWidth="1"/>
    <col min="11789" max="12032" width="9.140625" style="25"/>
    <col min="12033" max="12033" width="9.7109375" style="25" customWidth="1"/>
    <col min="12034" max="12041" width="9.140625" style="25"/>
    <col min="12042" max="12044" width="12" style="25" customWidth="1"/>
    <col min="12045" max="12288" width="9.140625" style="25"/>
    <col min="12289" max="12289" width="9.7109375" style="25" customWidth="1"/>
    <col min="12290" max="12297" width="9.140625" style="25"/>
    <col min="12298" max="12300" width="12" style="25" customWidth="1"/>
    <col min="12301" max="12544" width="9.140625" style="25"/>
    <col min="12545" max="12545" width="9.7109375" style="25" customWidth="1"/>
    <col min="12546" max="12553" width="9.140625" style="25"/>
    <col min="12554" max="12556" width="12" style="25" customWidth="1"/>
    <col min="12557" max="12800" width="9.140625" style="25"/>
    <col min="12801" max="12801" width="9.7109375" style="25" customWidth="1"/>
    <col min="12802" max="12809" width="9.140625" style="25"/>
    <col min="12810" max="12812" width="12" style="25" customWidth="1"/>
    <col min="12813" max="13056" width="9.140625" style="25"/>
    <col min="13057" max="13057" width="9.7109375" style="25" customWidth="1"/>
    <col min="13058" max="13065" width="9.140625" style="25"/>
    <col min="13066" max="13068" width="12" style="25" customWidth="1"/>
    <col min="13069" max="13312" width="9.140625" style="25"/>
    <col min="13313" max="13313" width="9.7109375" style="25" customWidth="1"/>
    <col min="13314" max="13321" width="9.140625" style="25"/>
    <col min="13322" max="13324" width="12" style="25" customWidth="1"/>
    <col min="13325" max="13568" width="9.140625" style="25"/>
    <col min="13569" max="13569" width="9.7109375" style="25" customWidth="1"/>
    <col min="13570" max="13577" width="9.140625" style="25"/>
    <col min="13578" max="13580" width="12" style="25" customWidth="1"/>
    <col min="13581" max="13824" width="9.140625" style="25"/>
    <col min="13825" max="13825" width="9.7109375" style="25" customWidth="1"/>
    <col min="13826" max="13833" width="9.140625" style="25"/>
    <col min="13834" max="13836" width="12" style="25" customWidth="1"/>
    <col min="13837" max="14080" width="9.140625" style="25"/>
    <col min="14081" max="14081" width="9.7109375" style="25" customWidth="1"/>
    <col min="14082" max="14089" width="9.140625" style="25"/>
    <col min="14090" max="14092" width="12" style="25" customWidth="1"/>
    <col min="14093" max="14336" width="9.140625" style="25"/>
    <col min="14337" max="14337" width="9.7109375" style="25" customWidth="1"/>
    <col min="14338" max="14345" width="9.140625" style="25"/>
    <col min="14346" max="14348" width="12" style="25" customWidth="1"/>
    <col min="14349" max="14592" width="9.140625" style="25"/>
    <col min="14593" max="14593" width="9.7109375" style="25" customWidth="1"/>
    <col min="14594" max="14601" width="9.140625" style="25"/>
    <col min="14602" max="14604" width="12" style="25" customWidth="1"/>
    <col min="14605" max="14848" width="9.140625" style="25"/>
    <col min="14849" max="14849" width="9.7109375" style="25" customWidth="1"/>
    <col min="14850" max="14857" width="9.140625" style="25"/>
    <col min="14858" max="14860" width="12" style="25" customWidth="1"/>
    <col min="14861" max="15104" width="9.140625" style="25"/>
    <col min="15105" max="15105" width="9.7109375" style="25" customWidth="1"/>
    <col min="15106" max="15113" width="9.140625" style="25"/>
    <col min="15114" max="15116" width="12" style="25" customWidth="1"/>
    <col min="15117" max="15360" width="9.140625" style="25"/>
    <col min="15361" max="15361" width="9.7109375" style="25" customWidth="1"/>
    <col min="15362" max="15369" width="9.140625" style="25"/>
    <col min="15370" max="15372" width="12" style="25" customWidth="1"/>
    <col min="15373" max="15616" width="9.140625" style="25"/>
    <col min="15617" max="15617" width="9.7109375" style="25" customWidth="1"/>
    <col min="15618" max="15625" width="9.140625" style="25"/>
    <col min="15626" max="15628" width="12" style="25" customWidth="1"/>
    <col min="15629" max="15872" width="9.140625" style="25"/>
    <col min="15873" max="15873" width="9.7109375" style="25" customWidth="1"/>
    <col min="15874" max="15881" width="9.140625" style="25"/>
    <col min="15882" max="15884" width="12" style="25" customWidth="1"/>
    <col min="15885" max="16128" width="9.140625" style="25"/>
    <col min="16129" max="16129" width="9.7109375" style="25" customWidth="1"/>
    <col min="16130" max="16137" width="9.140625" style="25"/>
    <col min="16138" max="16140" width="12" style="25" customWidth="1"/>
    <col min="16141" max="16384" width="9.140625" style="25"/>
  </cols>
  <sheetData>
    <row r="1" spans="1:12" x14ac:dyDescent="0.2">
      <c r="A1" s="109" t="s">
        <v>184</v>
      </c>
      <c r="J1" s="110" t="s">
        <v>180</v>
      </c>
      <c r="K1" s="111" t="s">
        <v>181</v>
      </c>
      <c r="L1" s="112" t="s">
        <v>182</v>
      </c>
    </row>
    <row r="2" spans="1:12" x14ac:dyDescent="0.2">
      <c r="A2" s="34" t="s">
        <v>185</v>
      </c>
      <c r="J2" s="113">
        <v>200</v>
      </c>
      <c r="K2" s="114">
        <v>207</v>
      </c>
      <c r="L2" s="115">
        <v>202</v>
      </c>
    </row>
    <row r="3" spans="1:12" x14ac:dyDescent="0.2">
      <c r="A3" s="34" t="s">
        <v>186</v>
      </c>
      <c r="J3" s="113">
        <v>208</v>
      </c>
      <c r="K3" s="114">
        <v>212</v>
      </c>
      <c r="L3" s="115">
        <v>198</v>
      </c>
    </row>
    <row r="4" spans="1:12" x14ac:dyDescent="0.2">
      <c r="A4" s="34" t="s">
        <v>187</v>
      </c>
      <c r="J4" s="113">
        <v>202</v>
      </c>
      <c r="K4" s="114">
        <v>205</v>
      </c>
      <c r="L4" s="115">
        <v>190</v>
      </c>
    </row>
    <row r="5" spans="1:12" x14ac:dyDescent="0.2">
      <c r="A5" s="116" t="s">
        <v>188</v>
      </c>
      <c r="J5" s="113">
        <v>189</v>
      </c>
      <c r="K5" s="114">
        <v>195</v>
      </c>
      <c r="L5" s="115">
        <v>186</v>
      </c>
    </row>
    <row r="6" spans="1:12" x14ac:dyDescent="0.2">
      <c r="A6" s="34" t="s">
        <v>189</v>
      </c>
      <c r="B6" s="116"/>
      <c r="J6" s="113">
        <v>196</v>
      </c>
      <c r="K6" s="114">
        <v>201</v>
      </c>
      <c r="L6" s="115">
        <v>194</v>
      </c>
    </row>
    <row r="7" spans="1:12" x14ac:dyDescent="0.2">
      <c r="A7" s="116" t="s">
        <v>190</v>
      </c>
      <c r="B7" s="116" t="s">
        <v>191</v>
      </c>
    </row>
    <row r="8" spans="1:12" x14ac:dyDescent="0.2">
      <c r="A8" s="117">
        <v>1</v>
      </c>
      <c r="B8" s="113">
        <v>200</v>
      </c>
    </row>
    <row r="9" spans="1:12" x14ac:dyDescent="0.2">
      <c r="A9" s="117">
        <v>1</v>
      </c>
      <c r="B9" s="113">
        <v>208</v>
      </c>
    </row>
    <row r="10" spans="1:12" x14ac:dyDescent="0.2">
      <c r="A10" s="117">
        <v>1</v>
      </c>
      <c r="B10" s="113">
        <v>202</v>
      </c>
    </row>
    <row r="11" spans="1:12" x14ac:dyDescent="0.2">
      <c r="A11" s="117">
        <v>1</v>
      </c>
      <c r="B11" s="113">
        <v>189</v>
      </c>
    </row>
    <row r="12" spans="1:12" x14ac:dyDescent="0.2">
      <c r="A12" s="117">
        <v>1</v>
      </c>
      <c r="B12" s="113">
        <v>196</v>
      </c>
    </row>
    <row r="13" spans="1:12" x14ac:dyDescent="0.2">
      <c r="A13" s="118">
        <v>2</v>
      </c>
      <c r="B13" s="114">
        <v>207</v>
      </c>
    </row>
    <row r="14" spans="1:12" x14ac:dyDescent="0.2">
      <c r="A14" s="118">
        <v>2</v>
      </c>
      <c r="B14" s="114">
        <v>212</v>
      </c>
    </row>
    <row r="15" spans="1:12" x14ac:dyDescent="0.2">
      <c r="A15" s="118">
        <v>2</v>
      </c>
      <c r="B15" s="114">
        <v>205</v>
      </c>
    </row>
    <row r="16" spans="1:12" x14ac:dyDescent="0.2">
      <c r="A16" s="118">
        <v>2</v>
      </c>
      <c r="B16" s="114">
        <v>195</v>
      </c>
    </row>
    <row r="17" spans="1:2" x14ac:dyDescent="0.2">
      <c r="A17" s="118">
        <v>2</v>
      </c>
      <c r="B17" s="114">
        <v>201</v>
      </c>
    </row>
    <row r="18" spans="1:2" x14ac:dyDescent="0.2">
      <c r="A18" s="119">
        <v>3</v>
      </c>
      <c r="B18" s="115">
        <v>202</v>
      </c>
    </row>
    <row r="19" spans="1:2" x14ac:dyDescent="0.2">
      <c r="A19" s="119">
        <v>3</v>
      </c>
      <c r="B19" s="115">
        <v>198</v>
      </c>
    </row>
    <row r="20" spans="1:2" x14ac:dyDescent="0.2">
      <c r="A20" s="119">
        <v>3</v>
      </c>
      <c r="B20" s="115">
        <v>190</v>
      </c>
    </row>
    <row r="21" spans="1:2" x14ac:dyDescent="0.2">
      <c r="A21" s="119">
        <v>3</v>
      </c>
      <c r="B21" s="115">
        <v>186</v>
      </c>
    </row>
    <row r="22" spans="1:2" x14ac:dyDescent="0.2">
      <c r="A22" s="119">
        <v>3</v>
      </c>
      <c r="B22" s="115">
        <v>194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7"/>
  <sheetViews>
    <sheetView workbookViewId="0">
      <selection activeCell="O14" sqref="O14"/>
    </sheetView>
  </sheetViews>
  <sheetFormatPr defaultRowHeight="12.75" x14ac:dyDescent="0.2"/>
  <cols>
    <col min="1" max="1" width="7" style="25" customWidth="1"/>
    <col min="2" max="5" width="10.5703125" style="25" customWidth="1"/>
    <col min="6" max="9" width="9.140625" style="25"/>
    <col min="10" max="12" width="12" style="25" customWidth="1"/>
    <col min="13" max="256" width="9.140625" style="25"/>
    <col min="257" max="257" width="7" style="25" customWidth="1"/>
    <col min="258" max="261" width="10.5703125" style="25" customWidth="1"/>
    <col min="262" max="265" width="9.140625" style="25"/>
    <col min="266" max="268" width="12" style="25" customWidth="1"/>
    <col min="269" max="512" width="9.140625" style="25"/>
    <col min="513" max="513" width="7" style="25" customWidth="1"/>
    <col min="514" max="517" width="10.5703125" style="25" customWidth="1"/>
    <col min="518" max="521" width="9.140625" style="25"/>
    <col min="522" max="524" width="12" style="25" customWidth="1"/>
    <col min="525" max="768" width="9.140625" style="25"/>
    <col min="769" max="769" width="7" style="25" customWidth="1"/>
    <col min="770" max="773" width="10.5703125" style="25" customWidth="1"/>
    <col min="774" max="777" width="9.140625" style="25"/>
    <col min="778" max="780" width="12" style="25" customWidth="1"/>
    <col min="781" max="1024" width="9.140625" style="25"/>
    <col min="1025" max="1025" width="7" style="25" customWidth="1"/>
    <col min="1026" max="1029" width="10.5703125" style="25" customWidth="1"/>
    <col min="1030" max="1033" width="9.140625" style="25"/>
    <col min="1034" max="1036" width="12" style="25" customWidth="1"/>
    <col min="1037" max="1280" width="9.140625" style="25"/>
    <col min="1281" max="1281" width="7" style="25" customWidth="1"/>
    <col min="1282" max="1285" width="10.5703125" style="25" customWidth="1"/>
    <col min="1286" max="1289" width="9.140625" style="25"/>
    <col min="1290" max="1292" width="12" style="25" customWidth="1"/>
    <col min="1293" max="1536" width="9.140625" style="25"/>
    <col min="1537" max="1537" width="7" style="25" customWidth="1"/>
    <col min="1538" max="1541" width="10.5703125" style="25" customWidth="1"/>
    <col min="1542" max="1545" width="9.140625" style="25"/>
    <col min="1546" max="1548" width="12" style="25" customWidth="1"/>
    <col min="1549" max="1792" width="9.140625" style="25"/>
    <col min="1793" max="1793" width="7" style="25" customWidth="1"/>
    <col min="1794" max="1797" width="10.5703125" style="25" customWidth="1"/>
    <col min="1798" max="1801" width="9.140625" style="25"/>
    <col min="1802" max="1804" width="12" style="25" customWidth="1"/>
    <col min="1805" max="2048" width="9.140625" style="25"/>
    <col min="2049" max="2049" width="7" style="25" customWidth="1"/>
    <col min="2050" max="2053" width="10.5703125" style="25" customWidth="1"/>
    <col min="2054" max="2057" width="9.140625" style="25"/>
    <col min="2058" max="2060" width="12" style="25" customWidth="1"/>
    <col min="2061" max="2304" width="9.140625" style="25"/>
    <col min="2305" max="2305" width="7" style="25" customWidth="1"/>
    <col min="2306" max="2309" width="10.5703125" style="25" customWidth="1"/>
    <col min="2310" max="2313" width="9.140625" style="25"/>
    <col min="2314" max="2316" width="12" style="25" customWidth="1"/>
    <col min="2317" max="2560" width="9.140625" style="25"/>
    <col min="2561" max="2561" width="7" style="25" customWidth="1"/>
    <col min="2562" max="2565" width="10.5703125" style="25" customWidth="1"/>
    <col min="2566" max="2569" width="9.140625" style="25"/>
    <col min="2570" max="2572" width="12" style="25" customWidth="1"/>
    <col min="2573" max="2816" width="9.140625" style="25"/>
    <col min="2817" max="2817" width="7" style="25" customWidth="1"/>
    <col min="2818" max="2821" width="10.5703125" style="25" customWidth="1"/>
    <col min="2822" max="2825" width="9.140625" style="25"/>
    <col min="2826" max="2828" width="12" style="25" customWidth="1"/>
    <col min="2829" max="3072" width="9.140625" style="25"/>
    <col min="3073" max="3073" width="7" style="25" customWidth="1"/>
    <col min="3074" max="3077" width="10.5703125" style="25" customWidth="1"/>
    <col min="3078" max="3081" width="9.140625" style="25"/>
    <col min="3082" max="3084" width="12" style="25" customWidth="1"/>
    <col min="3085" max="3328" width="9.140625" style="25"/>
    <col min="3329" max="3329" width="7" style="25" customWidth="1"/>
    <col min="3330" max="3333" width="10.5703125" style="25" customWidth="1"/>
    <col min="3334" max="3337" width="9.140625" style="25"/>
    <col min="3338" max="3340" width="12" style="25" customWidth="1"/>
    <col min="3341" max="3584" width="9.140625" style="25"/>
    <col min="3585" max="3585" width="7" style="25" customWidth="1"/>
    <col min="3586" max="3589" width="10.5703125" style="25" customWidth="1"/>
    <col min="3590" max="3593" width="9.140625" style="25"/>
    <col min="3594" max="3596" width="12" style="25" customWidth="1"/>
    <col min="3597" max="3840" width="9.140625" style="25"/>
    <col min="3841" max="3841" width="7" style="25" customWidth="1"/>
    <col min="3842" max="3845" width="10.5703125" style="25" customWidth="1"/>
    <col min="3846" max="3849" width="9.140625" style="25"/>
    <col min="3850" max="3852" width="12" style="25" customWidth="1"/>
    <col min="3853" max="4096" width="9.140625" style="25"/>
    <col min="4097" max="4097" width="7" style="25" customWidth="1"/>
    <col min="4098" max="4101" width="10.5703125" style="25" customWidth="1"/>
    <col min="4102" max="4105" width="9.140625" style="25"/>
    <col min="4106" max="4108" width="12" style="25" customWidth="1"/>
    <col min="4109" max="4352" width="9.140625" style="25"/>
    <col min="4353" max="4353" width="7" style="25" customWidth="1"/>
    <col min="4354" max="4357" width="10.5703125" style="25" customWidth="1"/>
    <col min="4358" max="4361" width="9.140625" style="25"/>
    <col min="4362" max="4364" width="12" style="25" customWidth="1"/>
    <col min="4365" max="4608" width="9.140625" style="25"/>
    <col min="4609" max="4609" width="7" style="25" customWidth="1"/>
    <col min="4610" max="4613" width="10.5703125" style="25" customWidth="1"/>
    <col min="4614" max="4617" width="9.140625" style="25"/>
    <col min="4618" max="4620" width="12" style="25" customWidth="1"/>
    <col min="4621" max="4864" width="9.140625" style="25"/>
    <col min="4865" max="4865" width="7" style="25" customWidth="1"/>
    <col min="4866" max="4869" width="10.5703125" style="25" customWidth="1"/>
    <col min="4870" max="4873" width="9.140625" style="25"/>
    <col min="4874" max="4876" width="12" style="25" customWidth="1"/>
    <col min="4877" max="5120" width="9.140625" style="25"/>
    <col min="5121" max="5121" width="7" style="25" customWidth="1"/>
    <col min="5122" max="5125" width="10.5703125" style="25" customWidth="1"/>
    <col min="5126" max="5129" width="9.140625" style="25"/>
    <col min="5130" max="5132" width="12" style="25" customWidth="1"/>
    <col min="5133" max="5376" width="9.140625" style="25"/>
    <col min="5377" max="5377" width="7" style="25" customWidth="1"/>
    <col min="5378" max="5381" width="10.5703125" style="25" customWidth="1"/>
    <col min="5382" max="5385" width="9.140625" style="25"/>
    <col min="5386" max="5388" width="12" style="25" customWidth="1"/>
    <col min="5389" max="5632" width="9.140625" style="25"/>
    <col min="5633" max="5633" width="7" style="25" customWidth="1"/>
    <col min="5634" max="5637" width="10.5703125" style="25" customWidth="1"/>
    <col min="5638" max="5641" width="9.140625" style="25"/>
    <col min="5642" max="5644" width="12" style="25" customWidth="1"/>
    <col min="5645" max="5888" width="9.140625" style="25"/>
    <col min="5889" max="5889" width="7" style="25" customWidth="1"/>
    <col min="5890" max="5893" width="10.5703125" style="25" customWidth="1"/>
    <col min="5894" max="5897" width="9.140625" style="25"/>
    <col min="5898" max="5900" width="12" style="25" customWidth="1"/>
    <col min="5901" max="6144" width="9.140625" style="25"/>
    <col min="6145" max="6145" width="7" style="25" customWidth="1"/>
    <col min="6146" max="6149" width="10.5703125" style="25" customWidth="1"/>
    <col min="6150" max="6153" width="9.140625" style="25"/>
    <col min="6154" max="6156" width="12" style="25" customWidth="1"/>
    <col min="6157" max="6400" width="9.140625" style="25"/>
    <col min="6401" max="6401" width="7" style="25" customWidth="1"/>
    <col min="6402" max="6405" width="10.5703125" style="25" customWidth="1"/>
    <col min="6406" max="6409" width="9.140625" style="25"/>
    <col min="6410" max="6412" width="12" style="25" customWidth="1"/>
    <col min="6413" max="6656" width="9.140625" style="25"/>
    <col min="6657" max="6657" width="7" style="25" customWidth="1"/>
    <col min="6658" max="6661" width="10.5703125" style="25" customWidth="1"/>
    <col min="6662" max="6665" width="9.140625" style="25"/>
    <col min="6666" max="6668" width="12" style="25" customWidth="1"/>
    <col min="6669" max="6912" width="9.140625" style="25"/>
    <col min="6913" max="6913" width="7" style="25" customWidth="1"/>
    <col min="6914" max="6917" width="10.5703125" style="25" customWidth="1"/>
    <col min="6918" max="6921" width="9.140625" style="25"/>
    <col min="6922" max="6924" width="12" style="25" customWidth="1"/>
    <col min="6925" max="7168" width="9.140625" style="25"/>
    <col min="7169" max="7169" width="7" style="25" customWidth="1"/>
    <col min="7170" max="7173" width="10.5703125" style="25" customWidth="1"/>
    <col min="7174" max="7177" width="9.140625" style="25"/>
    <col min="7178" max="7180" width="12" style="25" customWidth="1"/>
    <col min="7181" max="7424" width="9.140625" style="25"/>
    <col min="7425" max="7425" width="7" style="25" customWidth="1"/>
    <col min="7426" max="7429" width="10.5703125" style="25" customWidth="1"/>
    <col min="7430" max="7433" width="9.140625" style="25"/>
    <col min="7434" max="7436" width="12" style="25" customWidth="1"/>
    <col min="7437" max="7680" width="9.140625" style="25"/>
    <col min="7681" max="7681" width="7" style="25" customWidth="1"/>
    <col min="7682" max="7685" width="10.5703125" style="25" customWidth="1"/>
    <col min="7686" max="7689" width="9.140625" style="25"/>
    <col min="7690" max="7692" width="12" style="25" customWidth="1"/>
    <col min="7693" max="7936" width="9.140625" style="25"/>
    <col min="7937" max="7937" width="7" style="25" customWidth="1"/>
    <col min="7938" max="7941" width="10.5703125" style="25" customWidth="1"/>
    <col min="7942" max="7945" width="9.140625" style="25"/>
    <col min="7946" max="7948" width="12" style="25" customWidth="1"/>
    <col min="7949" max="8192" width="9.140625" style="25"/>
    <col min="8193" max="8193" width="7" style="25" customWidth="1"/>
    <col min="8194" max="8197" width="10.5703125" style="25" customWidth="1"/>
    <col min="8198" max="8201" width="9.140625" style="25"/>
    <col min="8202" max="8204" width="12" style="25" customWidth="1"/>
    <col min="8205" max="8448" width="9.140625" style="25"/>
    <col min="8449" max="8449" width="7" style="25" customWidth="1"/>
    <col min="8450" max="8453" width="10.5703125" style="25" customWidth="1"/>
    <col min="8454" max="8457" width="9.140625" style="25"/>
    <col min="8458" max="8460" width="12" style="25" customWidth="1"/>
    <col min="8461" max="8704" width="9.140625" style="25"/>
    <col min="8705" max="8705" width="7" style="25" customWidth="1"/>
    <col min="8706" max="8709" width="10.5703125" style="25" customWidth="1"/>
    <col min="8710" max="8713" width="9.140625" style="25"/>
    <col min="8714" max="8716" width="12" style="25" customWidth="1"/>
    <col min="8717" max="8960" width="9.140625" style="25"/>
    <col min="8961" max="8961" width="7" style="25" customWidth="1"/>
    <col min="8962" max="8965" width="10.5703125" style="25" customWidth="1"/>
    <col min="8966" max="8969" width="9.140625" style="25"/>
    <col min="8970" max="8972" width="12" style="25" customWidth="1"/>
    <col min="8973" max="9216" width="9.140625" style="25"/>
    <col min="9217" max="9217" width="7" style="25" customWidth="1"/>
    <col min="9218" max="9221" width="10.5703125" style="25" customWidth="1"/>
    <col min="9222" max="9225" width="9.140625" style="25"/>
    <col min="9226" max="9228" width="12" style="25" customWidth="1"/>
    <col min="9229" max="9472" width="9.140625" style="25"/>
    <col min="9473" max="9473" width="7" style="25" customWidth="1"/>
    <col min="9474" max="9477" width="10.5703125" style="25" customWidth="1"/>
    <col min="9478" max="9481" width="9.140625" style="25"/>
    <col min="9482" max="9484" width="12" style="25" customWidth="1"/>
    <col min="9485" max="9728" width="9.140625" style="25"/>
    <col min="9729" max="9729" width="7" style="25" customWidth="1"/>
    <col min="9730" max="9733" width="10.5703125" style="25" customWidth="1"/>
    <col min="9734" max="9737" width="9.140625" style="25"/>
    <col min="9738" max="9740" width="12" style="25" customWidth="1"/>
    <col min="9741" max="9984" width="9.140625" style="25"/>
    <col min="9985" max="9985" width="7" style="25" customWidth="1"/>
    <col min="9986" max="9989" width="10.5703125" style="25" customWidth="1"/>
    <col min="9990" max="9993" width="9.140625" style="25"/>
    <col min="9994" max="9996" width="12" style="25" customWidth="1"/>
    <col min="9997" max="10240" width="9.140625" style="25"/>
    <col min="10241" max="10241" width="7" style="25" customWidth="1"/>
    <col min="10242" max="10245" width="10.5703125" style="25" customWidth="1"/>
    <col min="10246" max="10249" width="9.140625" style="25"/>
    <col min="10250" max="10252" width="12" style="25" customWidth="1"/>
    <col min="10253" max="10496" width="9.140625" style="25"/>
    <col min="10497" max="10497" width="7" style="25" customWidth="1"/>
    <col min="10498" max="10501" width="10.5703125" style="25" customWidth="1"/>
    <col min="10502" max="10505" width="9.140625" style="25"/>
    <col min="10506" max="10508" width="12" style="25" customWidth="1"/>
    <col min="10509" max="10752" width="9.140625" style="25"/>
    <col min="10753" max="10753" width="7" style="25" customWidth="1"/>
    <col min="10754" max="10757" width="10.5703125" style="25" customWidth="1"/>
    <col min="10758" max="10761" width="9.140625" style="25"/>
    <col min="10762" max="10764" width="12" style="25" customWidth="1"/>
    <col min="10765" max="11008" width="9.140625" style="25"/>
    <col min="11009" max="11009" width="7" style="25" customWidth="1"/>
    <col min="11010" max="11013" width="10.5703125" style="25" customWidth="1"/>
    <col min="11014" max="11017" width="9.140625" style="25"/>
    <col min="11018" max="11020" width="12" style="25" customWidth="1"/>
    <col min="11021" max="11264" width="9.140625" style="25"/>
    <col min="11265" max="11265" width="7" style="25" customWidth="1"/>
    <col min="11266" max="11269" width="10.5703125" style="25" customWidth="1"/>
    <col min="11270" max="11273" width="9.140625" style="25"/>
    <col min="11274" max="11276" width="12" style="25" customWidth="1"/>
    <col min="11277" max="11520" width="9.140625" style="25"/>
    <col min="11521" max="11521" width="7" style="25" customWidth="1"/>
    <col min="11522" max="11525" width="10.5703125" style="25" customWidth="1"/>
    <col min="11526" max="11529" width="9.140625" style="25"/>
    <col min="11530" max="11532" width="12" style="25" customWidth="1"/>
    <col min="11533" max="11776" width="9.140625" style="25"/>
    <col min="11777" max="11777" width="7" style="25" customWidth="1"/>
    <col min="11778" max="11781" width="10.5703125" style="25" customWidth="1"/>
    <col min="11782" max="11785" width="9.140625" style="25"/>
    <col min="11786" max="11788" width="12" style="25" customWidth="1"/>
    <col min="11789" max="12032" width="9.140625" style="25"/>
    <col min="12033" max="12033" width="7" style="25" customWidth="1"/>
    <col min="12034" max="12037" width="10.5703125" style="25" customWidth="1"/>
    <col min="12038" max="12041" width="9.140625" style="25"/>
    <col min="12042" max="12044" width="12" style="25" customWidth="1"/>
    <col min="12045" max="12288" width="9.140625" style="25"/>
    <col min="12289" max="12289" width="7" style="25" customWidth="1"/>
    <col min="12290" max="12293" width="10.5703125" style="25" customWidth="1"/>
    <col min="12294" max="12297" width="9.140625" style="25"/>
    <col min="12298" max="12300" width="12" style="25" customWidth="1"/>
    <col min="12301" max="12544" width="9.140625" style="25"/>
    <col min="12545" max="12545" width="7" style="25" customWidth="1"/>
    <col min="12546" max="12549" width="10.5703125" style="25" customWidth="1"/>
    <col min="12550" max="12553" width="9.140625" style="25"/>
    <col min="12554" max="12556" width="12" style="25" customWidth="1"/>
    <col min="12557" max="12800" width="9.140625" style="25"/>
    <col min="12801" max="12801" width="7" style="25" customWidth="1"/>
    <col min="12802" max="12805" width="10.5703125" style="25" customWidth="1"/>
    <col min="12806" max="12809" width="9.140625" style="25"/>
    <col min="12810" max="12812" width="12" style="25" customWidth="1"/>
    <col min="12813" max="13056" width="9.140625" style="25"/>
    <col min="13057" max="13057" width="7" style="25" customWidth="1"/>
    <col min="13058" max="13061" width="10.5703125" style="25" customWidth="1"/>
    <col min="13062" max="13065" width="9.140625" style="25"/>
    <col min="13066" max="13068" width="12" style="25" customWidth="1"/>
    <col min="13069" max="13312" width="9.140625" style="25"/>
    <col min="13313" max="13313" width="7" style="25" customWidth="1"/>
    <col min="13314" max="13317" width="10.5703125" style="25" customWidth="1"/>
    <col min="13318" max="13321" width="9.140625" style="25"/>
    <col min="13322" max="13324" width="12" style="25" customWidth="1"/>
    <col min="13325" max="13568" width="9.140625" style="25"/>
    <col min="13569" max="13569" width="7" style="25" customWidth="1"/>
    <col min="13570" max="13573" width="10.5703125" style="25" customWidth="1"/>
    <col min="13574" max="13577" width="9.140625" style="25"/>
    <col min="13578" max="13580" width="12" style="25" customWidth="1"/>
    <col min="13581" max="13824" width="9.140625" style="25"/>
    <col min="13825" max="13825" width="7" style="25" customWidth="1"/>
    <col min="13826" max="13829" width="10.5703125" style="25" customWidth="1"/>
    <col min="13830" max="13833" width="9.140625" style="25"/>
    <col min="13834" max="13836" width="12" style="25" customWidth="1"/>
    <col min="13837" max="14080" width="9.140625" style="25"/>
    <col min="14081" max="14081" width="7" style="25" customWidth="1"/>
    <col min="14082" max="14085" width="10.5703125" style="25" customWidth="1"/>
    <col min="14086" max="14089" width="9.140625" style="25"/>
    <col min="14090" max="14092" width="12" style="25" customWidth="1"/>
    <col min="14093" max="14336" width="9.140625" style="25"/>
    <col min="14337" max="14337" width="7" style="25" customWidth="1"/>
    <col min="14338" max="14341" width="10.5703125" style="25" customWidth="1"/>
    <col min="14342" max="14345" width="9.140625" style="25"/>
    <col min="14346" max="14348" width="12" style="25" customWidth="1"/>
    <col min="14349" max="14592" width="9.140625" style="25"/>
    <col min="14593" max="14593" width="7" style="25" customWidth="1"/>
    <col min="14594" max="14597" width="10.5703125" style="25" customWidth="1"/>
    <col min="14598" max="14601" width="9.140625" style="25"/>
    <col min="14602" max="14604" width="12" style="25" customWidth="1"/>
    <col min="14605" max="14848" width="9.140625" style="25"/>
    <col min="14849" max="14849" width="7" style="25" customWidth="1"/>
    <col min="14850" max="14853" width="10.5703125" style="25" customWidth="1"/>
    <col min="14854" max="14857" width="9.140625" style="25"/>
    <col min="14858" max="14860" width="12" style="25" customWidth="1"/>
    <col min="14861" max="15104" width="9.140625" style="25"/>
    <col min="15105" max="15105" width="7" style="25" customWidth="1"/>
    <col min="15106" max="15109" width="10.5703125" style="25" customWidth="1"/>
    <col min="15110" max="15113" width="9.140625" style="25"/>
    <col min="15114" max="15116" width="12" style="25" customWidth="1"/>
    <col min="15117" max="15360" width="9.140625" style="25"/>
    <col min="15361" max="15361" width="7" style="25" customWidth="1"/>
    <col min="15362" max="15365" width="10.5703125" style="25" customWidth="1"/>
    <col min="15366" max="15369" width="9.140625" style="25"/>
    <col min="15370" max="15372" width="12" style="25" customWidth="1"/>
    <col min="15373" max="15616" width="9.140625" style="25"/>
    <col min="15617" max="15617" width="7" style="25" customWidth="1"/>
    <col min="15618" max="15621" width="10.5703125" style="25" customWidth="1"/>
    <col min="15622" max="15625" width="9.140625" style="25"/>
    <col min="15626" max="15628" width="12" style="25" customWidth="1"/>
    <col min="15629" max="15872" width="9.140625" style="25"/>
    <col min="15873" max="15873" width="7" style="25" customWidth="1"/>
    <col min="15874" max="15877" width="10.5703125" style="25" customWidth="1"/>
    <col min="15878" max="15881" width="9.140625" style="25"/>
    <col min="15882" max="15884" width="12" style="25" customWidth="1"/>
    <col min="15885" max="16128" width="9.140625" style="25"/>
    <col min="16129" max="16129" width="7" style="25" customWidth="1"/>
    <col min="16130" max="16133" width="10.5703125" style="25" customWidth="1"/>
    <col min="16134" max="16137" width="9.140625" style="25"/>
    <col min="16138" max="16140" width="12" style="25" customWidth="1"/>
    <col min="16141" max="16384" width="9.140625" style="25"/>
  </cols>
  <sheetData>
    <row r="1" spans="1:12" x14ac:dyDescent="0.2">
      <c r="A1" s="109" t="s">
        <v>184</v>
      </c>
      <c r="J1" s="110" t="s">
        <v>180</v>
      </c>
      <c r="K1" s="111" t="s">
        <v>181</v>
      </c>
      <c r="L1" s="112" t="s">
        <v>182</v>
      </c>
    </row>
    <row r="2" spans="1:12" x14ac:dyDescent="0.2">
      <c r="A2" s="34" t="s">
        <v>192</v>
      </c>
      <c r="J2" s="113">
        <v>200</v>
      </c>
      <c r="K2" s="114">
        <v>207</v>
      </c>
      <c r="L2" s="115">
        <v>202</v>
      </c>
    </row>
    <row r="3" spans="1:12" x14ac:dyDescent="0.2">
      <c r="A3" s="34" t="s">
        <v>193</v>
      </c>
      <c r="J3" s="113">
        <v>208</v>
      </c>
      <c r="K3" s="114">
        <v>212</v>
      </c>
      <c r="L3" s="115">
        <v>198</v>
      </c>
    </row>
    <row r="4" spans="1:12" x14ac:dyDescent="0.2">
      <c r="A4" s="116" t="s">
        <v>194</v>
      </c>
      <c r="J4" s="113">
        <v>202</v>
      </c>
      <c r="K4" s="114">
        <v>205</v>
      </c>
      <c r="L4" s="115">
        <v>190</v>
      </c>
    </row>
    <row r="5" spans="1:12" x14ac:dyDescent="0.2">
      <c r="A5" s="34" t="s">
        <v>195</v>
      </c>
      <c r="J5" s="113">
        <v>189</v>
      </c>
      <c r="K5" s="114">
        <v>195</v>
      </c>
      <c r="L5" s="115">
        <v>186</v>
      </c>
    </row>
    <row r="6" spans="1:12" x14ac:dyDescent="0.2">
      <c r="A6" s="34"/>
      <c r="B6" s="116"/>
      <c r="J6" s="113">
        <v>196</v>
      </c>
      <c r="K6" s="114">
        <v>201</v>
      </c>
      <c r="L6" s="115">
        <v>194</v>
      </c>
    </row>
    <row r="8" spans="1:12" s="122" customFormat="1" ht="13.5" thickBot="1" x14ac:dyDescent="0.25">
      <c r="A8" s="120" t="s">
        <v>191</v>
      </c>
      <c r="B8" s="121" t="s">
        <v>182</v>
      </c>
      <c r="C8" s="121" t="s">
        <v>181</v>
      </c>
      <c r="D8" s="121" t="s">
        <v>180</v>
      </c>
      <c r="E8" s="121" t="s">
        <v>196</v>
      </c>
    </row>
    <row r="9" spans="1:12" ht="13.5" thickTop="1" x14ac:dyDescent="0.2">
      <c r="A9" s="113">
        <v>200</v>
      </c>
      <c r="D9" s="117">
        <v>1</v>
      </c>
    </row>
    <row r="10" spans="1:12" x14ac:dyDescent="0.2">
      <c r="A10" s="113">
        <v>208</v>
      </c>
      <c r="D10" s="117">
        <v>1</v>
      </c>
    </row>
    <row r="11" spans="1:12" x14ac:dyDescent="0.2">
      <c r="A11" s="113">
        <v>202</v>
      </c>
      <c r="D11" s="117">
        <v>1</v>
      </c>
    </row>
    <row r="12" spans="1:12" x14ac:dyDescent="0.2">
      <c r="A12" s="113">
        <v>189</v>
      </c>
      <c r="D12" s="117">
        <v>1</v>
      </c>
    </row>
    <row r="13" spans="1:12" x14ac:dyDescent="0.2">
      <c r="A13" s="123">
        <v>196</v>
      </c>
      <c r="C13" s="124"/>
      <c r="D13" s="125">
        <v>1</v>
      </c>
      <c r="E13" s="124"/>
    </row>
    <row r="14" spans="1:12" ht="13.5" thickBot="1" x14ac:dyDescent="0.25">
      <c r="A14" s="126">
        <f>AVERAGE(A9:A13)</f>
        <v>199</v>
      </c>
      <c r="B14" s="127"/>
      <c r="C14" s="127"/>
      <c r="D14" s="127"/>
      <c r="E14" s="128">
        <v>1.1499999999999999</v>
      </c>
    </row>
    <row r="15" spans="1:12" ht="13.5" thickTop="1" x14ac:dyDescent="0.2">
      <c r="A15" s="114">
        <v>207</v>
      </c>
      <c r="C15" s="118">
        <v>2</v>
      </c>
    </row>
    <row r="16" spans="1:12" x14ac:dyDescent="0.2">
      <c r="A16" s="114">
        <v>212</v>
      </c>
      <c r="C16" s="118">
        <v>2</v>
      </c>
    </row>
    <row r="17" spans="1:5" x14ac:dyDescent="0.2">
      <c r="A17" s="114">
        <v>205</v>
      </c>
      <c r="C17" s="118">
        <v>2</v>
      </c>
    </row>
    <row r="18" spans="1:5" x14ac:dyDescent="0.2">
      <c r="A18" s="114">
        <v>195</v>
      </c>
      <c r="C18" s="118">
        <v>2</v>
      </c>
    </row>
    <row r="19" spans="1:5" x14ac:dyDescent="0.2">
      <c r="A19" s="129">
        <v>201</v>
      </c>
      <c r="B19" s="124"/>
      <c r="C19" s="130">
        <v>2</v>
      </c>
      <c r="D19" s="124"/>
      <c r="E19" s="124"/>
    </row>
    <row r="20" spans="1:5" ht="13.5" thickBot="1" x14ac:dyDescent="0.25">
      <c r="A20" s="131">
        <f>AVERAGE(A15:A19)</f>
        <v>204</v>
      </c>
      <c r="B20" s="127"/>
      <c r="C20" s="127"/>
      <c r="D20" s="127"/>
      <c r="E20" s="132">
        <v>2.15</v>
      </c>
    </row>
    <row r="21" spans="1:5" ht="13.5" thickTop="1" x14ac:dyDescent="0.2">
      <c r="A21" s="115">
        <v>202</v>
      </c>
      <c r="B21" s="119">
        <v>3</v>
      </c>
    </row>
    <row r="22" spans="1:5" x14ac:dyDescent="0.2">
      <c r="A22" s="115">
        <v>198</v>
      </c>
      <c r="B22" s="119">
        <v>3</v>
      </c>
    </row>
    <row r="23" spans="1:5" x14ac:dyDescent="0.2">
      <c r="A23" s="115">
        <v>190</v>
      </c>
      <c r="B23" s="119">
        <v>3</v>
      </c>
    </row>
    <row r="24" spans="1:5" x14ac:dyDescent="0.2">
      <c r="A24" s="115">
        <v>186</v>
      </c>
      <c r="B24" s="119">
        <v>3</v>
      </c>
    </row>
    <row r="25" spans="1:5" x14ac:dyDescent="0.2">
      <c r="A25" s="133">
        <v>194</v>
      </c>
      <c r="B25" s="134">
        <v>3</v>
      </c>
      <c r="C25" s="124"/>
      <c r="E25" s="124"/>
    </row>
    <row r="26" spans="1:5" ht="13.5" thickBot="1" x14ac:dyDescent="0.25">
      <c r="A26" s="135">
        <f>AVERAGE(A21:A25)</f>
        <v>194</v>
      </c>
      <c r="B26" s="127"/>
      <c r="C26" s="127"/>
      <c r="D26" s="127"/>
      <c r="E26" s="136">
        <v>3.15</v>
      </c>
    </row>
    <row r="27" spans="1:5" ht="13.5" thickTop="1" x14ac:dyDescent="0.2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"/>
  <sheetViews>
    <sheetView workbookViewId="0">
      <selection sqref="A1:XFD1048576"/>
    </sheetView>
  </sheetViews>
  <sheetFormatPr defaultRowHeight="12.75" x14ac:dyDescent="0.2"/>
  <cols>
    <col min="1" max="1" width="9.140625" style="25"/>
    <col min="2" max="2" width="12.28515625" style="25" customWidth="1"/>
    <col min="3" max="6" width="9.140625" style="25"/>
    <col min="7" max="7" width="12.85546875" style="25" customWidth="1"/>
    <col min="8" max="257" width="9.140625" style="25"/>
    <col min="258" max="258" width="12.28515625" style="25" customWidth="1"/>
    <col min="259" max="262" width="9.140625" style="25"/>
    <col min="263" max="263" width="12.85546875" style="25" customWidth="1"/>
    <col min="264" max="513" width="9.140625" style="25"/>
    <col min="514" max="514" width="12.28515625" style="25" customWidth="1"/>
    <col min="515" max="518" width="9.140625" style="25"/>
    <col min="519" max="519" width="12.85546875" style="25" customWidth="1"/>
    <col min="520" max="769" width="9.140625" style="25"/>
    <col min="770" max="770" width="12.28515625" style="25" customWidth="1"/>
    <col min="771" max="774" width="9.140625" style="25"/>
    <col min="775" max="775" width="12.85546875" style="25" customWidth="1"/>
    <col min="776" max="1025" width="9.140625" style="25"/>
    <col min="1026" max="1026" width="12.28515625" style="25" customWidth="1"/>
    <col min="1027" max="1030" width="9.140625" style="25"/>
    <col min="1031" max="1031" width="12.85546875" style="25" customWidth="1"/>
    <col min="1032" max="1281" width="9.140625" style="25"/>
    <col min="1282" max="1282" width="12.28515625" style="25" customWidth="1"/>
    <col min="1283" max="1286" width="9.140625" style="25"/>
    <col min="1287" max="1287" width="12.85546875" style="25" customWidth="1"/>
    <col min="1288" max="1537" width="9.140625" style="25"/>
    <col min="1538" max="1538" width="12.28515625" style="25" customWidth="1"/>
    <col min="1539" max="1542" width="9.140625" style="25"/>
    <col min="1543" max="1543" width="12.85546875" style="25" customWidth="1"/>
    <col min="1544" max="1793" width="9.140625" style="25"/>
    <col min="1794" max="1794" width="12.28515625" style="25" customWidth="1"/>
    <col min="1795" max="1798" width="9.140625" style="25"/>
    <col min="1799" max="1799" width="12.85546875" style="25" customWidth="1"/>
    <col min="1800" max="2049" width="9.140625" style="25"/>
    <col min="2050" max="2050" width="12.28515625" style="25" customWidth="1"/>
    <col min="2051" max="2054" width="9.140625" style="25"/>
    <col min="2055" max="2055" width="12.85546875" style="25" customWidth="1"/>
    <col min="2056" max="2305" width="9.140625" style="25"/>
    <col min="2306" max="2306" width="12.28515625" style="25" customWidth="1"/>
    <col min="2307" max="2310" width="9.140625" style="25"/>
    <col min="2311" max="2311" width="12.85546875" style="25" customWidth="1"/>
    <col min="2312" max="2561" width="9.140625" style="25"/>
    <col min="2562" max="2562" width="12.28515625" style="25" customWidth="1"/>
    <col min="2563" max="2566" width="9.140625" style="25"/>
    <col min="2567" max="2567" width="12.85546875" style="25" customWidth="1"/>
    <col min="2568" max="2817" width="9.140625" style="25"/>
    <col min="2818" max="2818" width="12.28515625" style="25" customWidth="1"/>
    <col min="2819" max="2822" width="9.140625" style="25"/>
    <col min="2823" max="2823" width="12.85546875" style="25" customWidth="1"/>
    <col min="2824" max="3073" width="9.140625" style="25"/>
    <col min="3074" max="3074" width="12.28515625" style="25" customWidth="1"/>
    <col min="3075" max="3078" width="9.140625" style="25"/>
    <col min="3079" max="3079" width="12.85546875" style="25" customWidth="1"/>
    <col min="3080" max="3329" width="9.140625" style="25"/>
    <col min="3330" max="3330" width="12.28515625" style="25" customWidth="1"/>
    <col min="3331" max="3334" width="9.140625" style="25"/>
    <col min="3335" max="3335" width="12.85546875" style="25" customWidth="1"/>
    <col min="3336" max="3585" width="9.140625" style="25"/>
    <col min="3586" max="3586" width="12.28515625" style="25" customWidth="1"/>
    <col min="3587" max="3590" width="9.140625" style="25"/>
    <col min="3591" max="3591" width="12.85546875" style="25" customWidth="1"/>
    <col min="3592" max="3841" width="9.140625" style="25"/>
    <col min="3842" max="3842" width="12.28515625" style="25" customWidth="1"/>
    <col min="3843" max="3846" width="9.140625" style="25"/>
    <col min="3847" max="3847" width="12.85546875" style="25" customWidth="1"/>
    <col min="3848" max="4097" width="9.140625" style="25"/>
    <col min="4098" max="4098" width="12.28515625" style="25" customWidth="1"/>
    <col min="4099" max="4102" width="9.140625" style="25"/>
    <col min="4103" max="4103" width="12.85546875" style="25" customWidth="1"/>
    <col min="4104" max="4353" width="9.140625" style="25"/>
    <col min="4354" max="4354" width="12.28515625" style="25" customWidth="1"/>
    <col min="4355" max="4358" width="9.140625" style="25"/>
    <col min="4359" max="4359" width="12.85546875" style="25" customWidth="1"/>
    <col min="4360" max="4609" width="9.140625" style="25"/>
    <col min="4610" max="4610" width="12.28515625" style="25" customWidth="1"/>
    <col min="4611" max="4614" width="9.140625" style="25"/>
    <col min="4615" max="4615" width="12.85546875" style="25" customWidth="1"/>
    <col min="4616" max="4865" width="9.140625" style="25"/>
    <col min="4866" max="4866" width="12.28515625" style="25" customWidth="1"/>
    <col min="4867" max="4870" width="9.140625" style="25"/>
    <col min="4871" max="4871" width="12.85546875" style="25" customWidth="1"/>
    <col min="4872" max="5121" width="9.140625" style="25"/>
    <col min="5122" max="5122" width="12.28515625" style="25" customWidth="1"/>
    <col min="5123" max="5126" width="9.140625" style="25"/>
    <col min="5127" max="5127" width="12.85546875" style="25" customWidth="1"/>
    <col min="5128" max="5377" width="9.140625" style="25"/>
    <col min="5378" max="5378" width="12.28515625" style="25" customWidth="1"/>
    <col min="5379" max="5382" width="9.140625" style="25"/>
    <col min="5383" max="5383" width="12.85546875" style="25" customWidth="1"/>
    <col min="5384" max="5633" width="9.140625" style="25"/>
    <col min="5634" max="5634" width="12.28515625" style="25" customWidth="1"/>
    <col min="5635" max="5638" width="9.140625" style="25"/>
    <col min="5639" max="5639" width="12.85546875" style="25" customWidth="1"/>
    <col min="5640" max="5889" width="9.140625" style="25"/>
    <col min="5890" max="5890" width="12.28515625" style="25" customWidth="1"/>
    <col min="5891" max="5894" width="9.140625" style="25"/>
    <col min="5895" max="5895" width="12.85546875" style="25" customWidth="1"/>
    <col min="5896" max="6145" width="9.140625" style="25"/>
    <col min="6146" max="6146" width="12.28515625" style="25" customWidth="1"/>
    <col min="6147" max="6150" width="9.140625" style="25"/>
    <col min="6151" max="6151" width="12.85546875" style="25" customWidth="1"/>
    <col min="6152" max="6401" width="9.140625" style="25"/>
    <col min="6402" max="6402" width="12.28515625" style="25" customWidth="1"/>
    <col min="6403" max="6406" width="9.140625" style="25"/>
    <col min="6407" max="6407" width="12.85546875" style="25" customWidth="1"/>
    <col min="6408" max="6657" width="9.140625" style="25"/>
    <col min="6658" max="6658" width="12.28515625" style="25" customWidth="1"/>
    <col min="6659" max="6662" width="9.140625" style="25"/>
    <col min="6663" max="6663" width="12.85546875" style="25" customWidth="1"/>
    <col min="6664" max="6913" width="9.140625" style="25"/>
    <col min="6914" max="6914" width="12.28515625" style="25" customWidth="1"/>
    <col min="6915" max="6918" width="9.140625" style="25"/>
    <col min="6919" max="6919" width="12.85546875" style="25" customWidth="1"/>
    <col min="6920" max="7169" width="9.140625" style="25"/>
    <col min="7170" max="7170" width="12.28515625" style="25" customWidth="1"/>
    <col min="7171" max="7174" width="9.140625" style="25"/>
    <col min="7175" max="7175" width="12.85546875" style="25" customWidth="1"/>
    <col min="7176" max="7425" width="9.140625" style="25"/>
    <col min="7426" max="7426" width="12.28515625" style="25" customWidth="1"/>
    <col min="7427" max="7430" width="9.140625" style="25"/>
    <col min="7431" max="7431" width="12.85546875" style="25" customWidth="1"/>
    <col min="7432" max="7681" width="9.140625" style="25"/>
    <col min="7682" max="7682" width="12.28515625" style="25" customWidth="1"/>
    <col min="7683" max="7686" width="9.140625" style="25"/>
    <col min="7687" max="7687" width="12.85546875" style="25" customWidth="1"/>
    <col min="7688" max="7937" width="9.140625" style="25"/>
    <col min="7938" max="7938" width="12.28515625" style="25" customWidth="1"/>
    <col min="7939" max="7942" width="9.140625" style="25"/>
    <col min="7943" max="7943" width="12.85546875" style="25" customWidth="1"/>
    <col min="7944" max="8193" width="9.140625" style="25"/>
    <col min="8194" max="8194" width="12.28515625" style="25" customWidth="1"/>
    <col min="8195" max="8198" width="9.140625" style="25"/>
    <col min="8199" max="8199" width="12.85546875" style="25" customWidth="1"/>
    <col min="8200" max="8449" width="9.140625" style="25"/>
    <col min="8450" max="8450" width="12.28515625" style="25" customWidth="1"/>
    <col min="8451" max="8454" width="9.140625" style="25"/>
    <col min="8455" max="8455" width="12.85546875" style="25" customWidth="1"/>
    <col min="8456" max="8705" width="9.140625" style="25"/>
    <col min="8706" max="8706" width="12.28515625" style="25" customWidth="1"/>
    <col min="8707" max="8710" width="9.140625" style="25"/>
    <col min="8711" max="8711" width="12.85546875" style="25" customWidth="1"/>
    <col min="8712" max="8961" width="9.140625" style="25"/>
    <col min="8962" max="8962" width="12.28515625" style="25" customWidth="1"/>
    <col min="8963" max="8966" width="9.140625" style="25"/>
    <col min="8967" max="8967" width="12.85546875" style="25" customWidth="1"/>
    <col min="8968" max="9217" width="9.140625" style="25"/>
    <col min="9218" max="9218" width="12.28515625" style="25" customWidth="1"/>
    <col min="9219" max="9222" width="9.140625" style="25"/>
    <col min="9223" max="9223" width="12.85546875" style="25" customWidth="1"/>
    <col min="9224" max="9473" width="9.140625" style="25"/>
    <col min="9474" max="9474" width="12.28515625" style="25" customWidth="1"/>
    <col min="9475" max="9478" width="9.140625" style="25"/>
    <col min="9479" max="9479" width="12.85546875" style="25" customWidth="1"/>
    <col min="9480" max="9729" width="9.140625" style="25"/>
    <col min="9730" max="9730" width="12.28515625" style="25" customWidth="1"/>
    <col min="9731" max="9734" width="9.140625" style="25"/>
    <col min="9735" max="9735" width="12.85546875" style="25" customWidth="1"/>
    <col min="9736" max="9985" width="9.140625" style="25"/>
    <col min="9986" max="9986" width="12.28515625" style="25" customWidth="1"/>
    <col min="9987" max="9990" width="9.140625" style="25"/>
    <col min="9991" max="9991" width="12.85546875" style="25" customWidth="1"/>
    <col min="9992" max="10241" width="9.140625" style="25"/>
    <col min="10242" max="10242" width="12.28515625" style="25" customWidth="1"/>
    <col min="10243" max="10246" width="9.140625" style="25"/>
    <col min="10247" max="10247" width="12.85546875" style="25" customWidth="1"/>
    <col min="10248" max="10497" width="9.140625" style="25"/>
    <col min="10498" max="10498" width="12.28515625" style="25" customWidth="1"/>
    <col min="10499" max="10502" width="9.140625" style="25"/>
    <col min="10503" max="10503" width="12.85546875" style="25" customWidth="1"/>
    <col min="10504" max="10753" width="9.140625" style="25"/>
    <col min="10754" max="10754" width="12.28515625" style="25" customWidth="1"/>
    <col min="10755" max="10758" width="9.140625" style="25"/>
    <col min="10759" max="10759" width="12.85546875" style="25" customWidth="1"/>
    <col min="10760" max="11009" width="9.140625" style="25"/>
    <col min="11010" max="11010" width="12.28515625" style="25" customWidth="1"/>
    <col min="11011" max="11014" width="9.140625" style="25"/>
    <col min="11015" max="11015" width="12.85546875" style="25" customWidth="1"/>
    <col min="11016" max="11265" width="9.140625" style="25"/>
    <col min="11266" max="11266" width="12.28515625" style="25" customWidth="1"/>
    <col min="11267" max="11270" width="9.140625" style="25"/>
    <col min="11271" max="11271" width="12.85546875" style="25" customWidth="1"/>
    <col min="11272" max="11521" width="9.140625" style="25"/>
    <col min="11522" max="11522" width="12.28515625" style="25" customWidth="1"/>
    <col min="11523" max="11526" width="9.140625" style="25"/>
    <col min="11527" max="11527" width="12.85546875" style="25" customWidth="1"/>
    <col min="11528" max="11777" width="9.140625" style="25"/>
    <col min="11778" max="11778" width="12.28515625" style="25" customWidth="1"/>
    <col min="11779" max="11782" width="9.140625" style="25"/>
    <col min="11783" max="11783" width="12.85546875" style="25" customWidth="1"/>
    <col min="11784" max="12033" width="9.140625" style="25"/>
    <col min="12034" max="12034" width="12.28515625" style="25" customWidth="1"/>
    <col min="12035" max="12038" width="9.140625" style="25"/>
    <col min="12039" max="12039" width="12.85546875" style="25" customWidth="1"/>
    <col min="12040" max="12289" width="9.140625" style="25"/>
    <col min="12290" max="12290" width="12.28515625" style="25" customWidth="1"/>
    <col min="12291" max="12294" width="9.140625" style="25"/>
    <col min="12295" max="12295" width="12.85546875" style="25" customWidth="1"/>
    <col min="12296" max="12545" width="9.140625" style="25"/>
    <col min="12546" max="12546" width="12.28515625" style="25" customWidth="1"/>
    <col min="12547" max="12550" width="9.140625" style="25"/>
    <col min="12551" max="12551" width="12.85546875" style="25" customWidth="1"/>
    <col min="12552" max="12801" width="9.140625" style="25"/>
    <col min="12802" max="12802" width="12.28515625" style="25" customWidth="1"/>
    <col min="12803" max="12806" width="9.140625" style="25"/>
    <col min="12807" max="12807" width="12.85546875" style="25" customWidth="1"/>
    <col min="12808" max="13057" width="9.140625" style="25"/>
    <col min="13058" max="13058" width="12.28515625" style="25" customWidth="1"/>
    <col min="13059" max="13062" width="9.140625" style="25"/>
    <col min="13063" max="13063" width="12.85546875" style="25" customWidth="1"/>
    <col min="13064" max="13313" width="9.140625" style="25"/>
    <col min="13314" max="13314" width="12.28515625" style="25" customWidth="1"/>
    <col min="13315" max="13318" width="9.140625" style="25"/>
    <col min="13319" max="13319" width="12.85546875" style="25" customWidth="1"/>
    <col min="13320" max="13569" width="9.140625" style="25"/>
    <col min="13570" max="13570" width="12.28515625" style="25" customWidth="1"/>
    <col min="13571" max="13574" width="9.140625" style="25"/>
    <col min="13575" max="13575" width="12.85546875" style="25" customWidth="1"/>
    <col min="13576" max="13825" width="9.140625" style="25"/>
    <col min="13826" max="13826" width="12.28515625" style="25" customWidth="1"/>
    <col min="13827" max="13830" width="9.140625" style="25"/>
    <col min="13831" max="13831" width="12.85546875" style="25" customWidth="1"/>
    <col min="13832" max="14081" width="9.140625" style="25"/>
    <col min="14082" max="14082" width="12.28515625" style="25" customWidth="1"/>
    <col min="14083" max="14086" width="9.140625" style="25"/>
    <col min="14087" max="14087" width="12.85546875" style="25" customWidth="1"/>
    <col min="14088" max="14337" width="9.140625" style="25"/>
    <col min="14338" max="14338" width="12.28515625" style="25" customWidth="1"/>
    <col min="14339" max="14342" width="9.140625" style="25"/>
    <col min="14343" max="14343" width="12.85546875" style="25" customWidth="1"/>
    <col min="14344" max="14593" width="9.140625" style="25"/>
    <col min="14594" max="14594" width="12.28515625" style="25" customWidth="1"/>
    <col min="14595" max="14598" width="9.140625" style="25"/>
    <col min="14599" max="14599" width="12.85546875" style="25" customWidth="1"/>
    <col min="14600" max="14849" width="9.140625" style="25"/>
    <col min="14850" max="14850" width="12.28515625" style="25" customWidth="1"/>
    <col min="14851" max="14854" width="9.140625" style="25"/>
    <col min="14855" max="14855" width="12.85546875" style="25" customWidth="1"/>
    <col min="14856" max="15105" width="9.140625" style="25"/>
    <col min="15106" max="15106" width="12.28515625" style="25" customWidth="1"/>
    <col min="15107" max="15110" width="9.140625" style="25"/>
    <col min="15111" max="15111" width="12.85546875" style="25" customWidth="1"/>
    <col min="15112" max="15361" width="9.140625" style="25"/>
    <col min="15362" max="15362" width="12.28515625" style="25" customWidth="1"/>
    <col min="15363" max="15366" width="9.140625" style="25"/>
    <col min="15367" max="15367" width="12.85546875" style="25" customWidth="1"/>
    <col min="15368" max="15617" width="9.140625" style="25"/>
    <col min="15618" max="15618" width="12.28515625" style="25" customWidth="1"/>
    <col min="15619" max="15622" width="9.140625" style="25"/>
    <col min="15623" max="15623" width="12.85546875" style="25" customWidth="1"/>
    <col min="15624" max="15873" width="9.140625" style="25"/>
    <col min="15874" max="15874" width="12.28515625" style="25" customWidth="1"/>
    <col min="15875" max="15878" width="9.140625" style="25"/>
    <col min="15879" max="15879" width="12.85546875" style="25" customWidth="1"/>
    <col min="15880" max="16129" width="9.140625" style="25"/>
    <col min="16130" max="16130" width="12.28515625" style="25" customWidth="1"/>
    <col min="16131" max="16134" width="9.140625" style="25"/>
    <col min="16135" max="16135" width="12.85546875" style="25" customWidth="1"/>
    <col min="16136" max="16384" width="9.140625" style="25"/>
  </cols>
  <sheetData>
    <row r="1" spans="1:8" x14ac:dyDescent="0.2">
      <c r="A1" s="45" t="s">
        <v>197</v>
      </c>
      <c r="C1" s="45" t="s">
        <v>198</v>
      </c>
      <c r="H1" s="45" t="s">
        <v>199</v>
      </c>
    </row>
    <row r="2" spans="1:8" x14ac:dyDescent="0.2">
      <c r="A2" s="137" t="s">
        <v>200</v>
      </c>
      <c r="B2" s="138"/>
      <c r="C2" s="139"/>
    </row>
    <row r="3" spans="1:8" x14ac:dyDescent="0.2">
      <c r="A3" s="140" t="s">
        <v>191</v>
      </c>
      <c r="B3" s="140" t="s">
        <v>190</v>
      </c>
    </row>
    <row r="4" spans="1:8" x14ac:dyDescent="0.2">
      <c r="A4" s="141">
        <v>200</v>
      </c>
      <c r="B4" s="142" t="s">
        <v>180</v>
      </c>
    </row>
    <row r="5" spans="1:8" x14ac:dyDescent="0.2">
      <c r="A5" s="141">
        <v>208</v>
      </c>
      <c r="B5" s="142" t="s">
        <v>180</v>
      </c>
    </row>
    <row r="6" spans="1:8" x14ac:dyDescent="0.2">
      <c r="A6" s="141">
        <v>202</v>
      </c>
      <c r="B6" s="142" t="s">
        <v>180</v>
      </c>
    </row>
    <row r="7" spans="1:8" x14ac:dyDescent="0.2">
      <c r="A7" s="141">
        <v>189</v>
      </c>
      <c r="B7" s="142" t="s">
        <v>180</v>
      </c>
    </row>
    <row r="8" spans="1:8" x14ac:dyDescent="0.2">
      <c r="A8" s="140">
        <v>196</v>
      </c>
      <c r="B8" s="143" t="s">
        <v>180</v>
      </c>
    </row>
    <row r="9" spans="1:8" x14ac:dyDescent="0.2">
      <c r="A9" s="141">
        <v>207</v>
      </c>
      <c r="B9" s="142" t="s">
        <v>181</v>
      </c>
    </row>
    <row r="10" spans="1:8" x14ac:dyDescent="0.2">
      <c r="A10" s="141">
        <v>212</v>
      </c>
      <c r="B10" s="142" t="s">
        <v>181</v>
      </c>
    </row>
    <row r="11" spans="1:8" x14ac:dyDescent="0.2">
      <c r="A11" s="141">
        <v>205</v>
      </c>
      <c r="B11" s="142" t="s">
        <v>181</v>
      </c>
    </row>
    <row r="12" spans="1:8" x14ac:dyDescent="0.2">
      <c r="A12" s="141">
        <v>195</v>
      </c>
      <c r="B12" s="142" t="s">
        <v>181</v>
      </c>
    </row>
    <row r="13" spans="1:8" x14ac:dyDescent="0.2">
      <c r="A13" s="140">
        <v>201</v>
      </c>
      <c r="B13" s="143" t="s">
        <v>181</v>
      </c>
    </row>
    <row r="14" spans="1:8" x14ac:dyDescent="0.2">
      <c r="A14" s="141">
        <v>202</v>
      </c>
      <c r="B14" s="142" t="s">
        <v>182</v>
      </c>
    </row>
    <row r="15" spans="1:8" x14ac:dyDescent="0.2">
      <c r="A15" s="141">
        <v>198</v>
      </c>
      <c r="B15" s="142" t="s">
        <v>182</v>
      </c>
    </row>
    <row r="16" spans="1:8" x14ac:dyDescent="0.2">
      <c r="A16" s="141">
        <v>190</v>
      </c>
      <c r="B16" s="142" t="s">
        <v>182</v>
      </c>
    </row>
    <row r="17" spans="1:2" x14ac:dyDescent="0.2">
      <c r="A17" s="141">
        <v>186</v>
      </c>
      <c r="B17" s="142" t="s">
        <v>182</v>
      </c>
    </row>
    <row r="18" spans="1:2" x14ac:dyDescent="0.2">
      <c r="A18" s="141">
        <v>194</v>
      </c>
      <c r="B18" s="142" t="s">
        <v>182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Intro</vt:lpstr>
      <vt:lpstr>ANOVA presentation</vt:lpstr>
      <vt:lpstr>Excel 1-way</vt:lpstr>
      <vt:lpstr>JMP 1-way</vt:lpstr>
      <vt:lpstr>SPSS 1-way</vt:lpstr>
      <vt:lpstr>Example</vt:lpstr>
      <vt:lpstr>Ex. Graph 1 </vt:lpstr>
      <vt:lpstr>Ex. Graph 2</vt:lpstr>
      <vt:lpstr>JMP 1</vt:lpstr>
      <vt:lpstr>JMP 2</vt:lpstr>
      <vt:lpstr>SPSS 1</vt:lpstr>
      <vt:lpstr>SPSS 2</vt:lpstr>
      <vt:lpstr>Simulation Graph</vt:lpstr>
      <vt:lpstr>Simulation ANOVA</vt:lpstr>
      <vt:lpstr>26_wheat_trials</vt:lpstr>
      <vt:lpstr>Data</vt:lpstr>
      <vt:lpstr>ANOVA</vt:lpstr>
      <vt:lpstr>Means</vt:lpstr>
      <vt:lpstr>2 Factor Example</vt:lpstr>
      <vt:lpstr>2 factor graph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RAndrews</dc:creator>
  <cp:lastModifiedBy>RAndrews</cp:lastModifiedBy>
  <dcterms:created xsi:type="dcterms:W3CDTF">2012-10-22T15:23:19Z</dcterms:created>
  <dcterms:modified xsi:type="dcterms:W3CDTF">2016-11-09T23:43:01Z</dcterms:modified>
</cp:coreProperties>
</file>